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710" windowHeight="6660" activeTab="0"/>
  </bookViews>
  <sheets>
    <sheet name="PLUC3 - 15 DVKT TĂNG" sheetId="1" r:id="rId1"/>
    <sheet name="PLUC2 - 10 DVKT TĂNG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'PLUC3 - 15 DVKT TĂNG'!$AG$1:$AG$27</definedName>
    <definedName name="_xlfn.COUNTIFS" hidden="1">#NAME?</definedName>
    <definedName name="BCAO1">#REF!</definedName>
    <definedName name="bcao10">#REF!</definedName>
    <definedName name="Bcao11">#REF!</definedName>
    <definedName name="BCAO2">#REF!</definedName>
    <definedName name="bcao3">#REF!</definedName>
    <definedName name="bcao4">#REF!</definedName>
    <definedName name="bcao5">#REF!</definedName>
    <definedName name="bcao6">#REF!</definedName>
    <definedName name="bcao7">#REF!</definedName>
    <definedName name="bcao8">#REF!</definedName>
    <definedName name="bcao9">#REF!</definedName>
    <definedName name="CPT">#REF!</definedName>
    <definedName name="DAOTN">'[1]CHỊ ĐÀO'!$E$24:$E$35,'[1]CHỊ ĐÀO'!$L$24:$L$35,'[1]CHỊ ĐÀO'!$L$6:$L$20,'[1]CHỊ ĐÀO'!$E$6:$E$20</definedName>
    <definedName name="Diengiai_n">#REF!</definedName>
    <definedName name="DUNG">'[1]ANH DŨNG'!$E$6:$E$20,'[1]ANH DŨNG'!$L$6:$L$20,'[1]ANH DŨNG'!$L$24:$L$35,'[1]ANH DŨNG'!$E$24:$E$35</definedName>
    <definedName name="HANHDL">'[1]CHỊ HẠNH'!$E$6:$E$20,'[1]CHỊ HẠNH'!$L$6:$L$20,'[1]CHỊ HẠNH'!$L$24:$L$34,'[1]CHỊ HẠNH'!$E$24:$E$35</definedName>
    <definedName name="INTBN">#REF!</definedName>
    <definedName name="mahang_d">#REF!</definedName>
    <definedName name="mahang_n">#REF!</definedName>
    <definedName name="mahang_x">#REF!</definedName>
    <definedName name="MAITT">#REF!,#REF!,#REF!,#REF!,#REF!</definedName>
    <definedName name="MYPL">#REF!,#REF!,#REF!,#REF!</definedName>
    <definedName name="Nguoiban">#REF!</definedName>
    <definedName name="NGUYENHIEN">#REF!,#REF!,#REF!,#REF!</definedName>
    <definedName name="p2.Ong_Daydan_PK">'[4]˜Ünh m÷c'!#REF!</definedName>
    <definedName name="p3.TB_baove">'[4]˜Ünh m÷c'!#REF!</definedName>
    <definedName name="phieu_n">#REF!</definedName>
    <definedName name="phieu_x">#REF!</definedName>
    <definedName name="PHUOCLK">'[1]ANH PHƯỚC'!$E$6:$E$20,'[1]ANH PHƯỚC'!$L$6:$L$19,'[1]ANH PHƯỚC'!$L$20,'[1]ANH PHƯỚC'!$L$24:$L$35,'[1]ANH PHƯỚC'!$E$24:$E$35</definedName>
    <definedName name="PHUONGBD">#REF!,#REF!,#REF!,#REF!</definedName>
    <definedName name="PHUONGDT">'[1]CHỊ PHƯỢNG ĐT'!$E$6:$E$20,'[1]CHỊ PHƯỢNG ĐT'!$L$6:$L$20,'[1]CHỊ PHƯỢNG ĐT'!$L$24:$L$35,'[1]CHỊ PHƯỢNG ĐT'!$E$24:$E$35</definedName>
    <definedName name="Pnhap">#REF!</definedName>
    <definedName name="Pxuat">#REF!</definedName>
    <definedName name="slg_n">#REF!</definedName>
    <definedName name="slg_x">#REF!</definedName>
    <definedName name="SoHD">#REF!</definedName>
    <definedName name="SoPnhap">#REF!</definedName>
    <definedName name="sotien_n">#REF!</definedName>
    <definedName name="sotien_x">#REF!</definedName>
    <definedName name="Stt_n">#REF!</definedName>
    <definedName name="STT_NK">'[3]NHATKY'!$A$7:$H$55</definedName>
    <definedName name="stt_x">#REF!</definedName>
    <definedName name="TaxTV">10%</definedName>
    <definedName name="TaxXL">5%</definedName>
    <definedName name="Thangnhap">#REF!</definedName>
    <definedName name="thangxuat">#REF!</definedName>
    <definedName name="TRUNG">'[1]CHỊ TRƯNG'!$E$6:$E$20,'[1]CHỊ TRƯNG'!$L$6:$L$20,'[1]CHỊ TRƯNG'!$L$24:$L$29,'[1]CHỊ TRƯNG'!$E$24:$E$35,'[1]CHỊ TRƯNG'!$L$30:$L$35</definedName>
    <definedName name="TUANDD">'[1]ANH TUẤN'!$E$6:$E$20,'[1]ANH TUẤN'!$L$6:$L$20,'[1]ANH TUẤN'!$L$24:$L$35,'[1]ANH TUẤN'!$E$24:$E$35</definedName>
    <definedName name="xoa">'[2]PHAT SINH TRONG THANG'!$A$6:$B$436,'[2]PHAT SINH TRONG THANG'!$D$6:$X$436,'[2]PHAT SINH TRONG THANG'!$Z$6:$AC$436,'[2]PHAT SINH TRONG THANG'!$AE$6:$BW$436,'[2]PHAT SINH TRONG THANG'!$BY$6:$CB$436,'[2]PHAT SINH TRONG THANG'!$CD$6:$CI$436,'[2]PHAT SINH TRONG THANG'!$CK$6:$CN$436</definedName>
  </definedNames>
  <calcPr fullCalcOnLoad="1"/>
</workbook>
</file>

<file path=xl/sharedStrings.xml><?xml version="1.0" encoding="utf-8"?>
<sst xmlns="http://schemas.openxmlformats.org/spreadsheetml/2006/main" count="141" uniqueCount="128">
  <si>
    <t>CT101</t>
  </si>
  <si>
    <t>Phẫu thuật gãy xương đòn (gây tê)</t>
  </si>
  <si>
    <t>CT104</t>
  </si>
  <si>
    <t>Nối gân duỗi chi trên (gây tê)</t>
  </si>
  <si>
    <t>CT152</t>
  </si>
  <si>
    <t>Phẫu thuật vết thương phần mềm trên 10cm</t>
  </si>
  <si>
    <t>DỰ THẢO</t>
  </si>
  <si>
    <t>STT</t>
  </si>
  <si>
    <t>Chi phí thực tế</t>
  </si>
  <si>
    <t>Mức thu
đề nghị
phê duyệt</t>
  </si>
  <si>
    <t>Chi phí
duy tu,
BDTTB</t>
  </si>
  <si>
    <t>CP thuốc,
VTTH,
 H.Chất</t>
  </si>
  <si>
    <t>XI</t>
  </si>
  <si>
    <t>PHỤ SẢN</t>
  </si>
  <si>
    <t>PS29</t>
  </si>
  <si>
    <t>Khâu phục hồi rách cổ tử cung - âm đạo</t>
  </si>
  <si>
    <t>PS31</t>
  </si>
  <si>
    <t>Làm lại thành âm đạo (phục hồi tầng sinh môn)</t>
  </si>
  <si>
    <t>PS35</t>
  </si>
  <si>
    <t>Khâu rách tầng sinh môn độ 2</t>
  </si>
  <si>
    <t>Mã</t>
  </si>
  <si>
    <t>TÊN KỸ THUẬT</t>
  </si>
  <si>
    <t>PL
 Phẫu
thuật</t>
  </si>
  <si>
    <t>PL Thủ
thuật</t>
  </si>
  <si>
    <t>Mức thu
tối đa
TT 04</t>
  </si>
  <si>
    <t xml:space="preserve">tỉ lệ %
 so với
khung
giá </t>
  </si>
  <si>
    <t>CP điện,
nước,
XLCT,.</t>
  </si>
  <si>
    <t>Tổng cộng</t>
  </si>
  <si>
    <t>A</t>
  </si>
  <si>
    <t>B</t>
  </si>
  <si>
    <t>C</t>
  </si>
  <si>
    <t>D</t>
  </si>
  <si>
    <t>E</t>
  </si>
  <si>
    <t>5=2+3+4</t>
  </si>
  <si>
    <t>7=6/1</t>
  </si>
  <si>
    <t>9=6/8</t>
  </si>
  <si>
    <t>II</t>
  </si>
  <si>
    <t>NGOẠI THẦN KINH</t>
  </si>
  <si>
    <t>A. THẦN KINH SỌ NÃO</t>
  </si>
  <si>
    <t>TK01</t>
  </si>
  <si>
    <t>Ghép khuyết xương sọ</t>
  </si>
  <si>
    <t>III</t>
  </si>
  <si>
    <t>TIM MẠCH - LỒNG NGỰC</t>
  </si>
  <si>
    <t>TM24</t>
  </si>
  <si>
    <t>Khâu cơ hoành bị rách hay thủng do chấn thương,
 qua đường ngực hay bụng</t>
  </si>
  <si>
    <t>IV</t>
  </si>
  <si>
    <t>TIÊU HÓA - BỤNG</t>
  </si>
  <si>
    <t>TH20</t>
  </si>
  <si>
    <t>Phẫu thuật rò hậu môn phức tạp hay phẫu thuật lại</t>
  </si>
  <si>
    <t>TH26</t>
  </si>
  <si>
    <t>Làm hậu môn nhân tạo</t>
  </si>
  <si>
    <t>TH35</t>
  </si>
  <si>
    <t>Phẫu thuật áp xe hậu môn, có mở lỗ rò</t>
  </si>
  <si>
    <t>TH36</t>
  </si>
  <si>
    <t>V</t>
  </si>
  <si>
    <t>GAN MẬT TUỴ</t>
  </si>
  <si>
    <t>GM17</t>
  </si>
  <si>
    <t>Dẫn lưu túi mật</t>
  </si>
  <si>
    <t>VI</t>
  </si>
  <si>
    <t>TIẾT NIỆU - SINH DỤC</t>
  </si>
  <si>
    <t>TN08</t>
  </si>
  <si>
    <t>Phẫu thuật lấy sỏi niệu quản</t>
  </si>
  <si>
    <t>CT27</t>
  </si>
  <si>
    <t>Cố định nẹp vít gãy trật khớp vai  (chưa bao gồm: nẹp/ vít/ đinh/ kim)</t>
  </si>
  <si>
    <t>Đơn vị tính: đồng</t>
  </si>
  <si>
    <t>Mức
thu
theo QĐ 07</t>
  </si>
  <si>
    <t>Tỉ lệ tăng so với
mức thu 07
(lần)</t>
  </si>
  <si>
    <t>Đơn vị tính: Đồng</t>
  </si>
  <si>
    <t>STT
theo
mục</t>
  </si>
  <si>
    <t>Danh mục dịch vụ khám bệnh, chữa bệnh</t>
  </si>
  <si>
    <t>Mức tối đa
khung giá
TT 04</t>
  </si>
  <si>
    <t>Mức thu
viện phí mới
đề nghị
phê duyệt</t>
  </si>
  <si>
    <t>tỉ lệ %
so với
khung
giá 
TT04</t>
  </si>
  <si>
    <t>Mức
thu
hiện
hành
QĐ 07</t>
  </si>
  <si>
    <t>CP điện,
nước,
XLCT,..</t>
  </si>
  <si>
    <t>Tổng
cộng</t>
  </si>
  <si>
    <t>PHẦN C: KHUNG GIÁ CÁC DỊCH VỤ KỸ THUẬT VÀ XÉT NGHIỆM</t>
  </si>
  <si>
    <t>C2</t>
  </si>
  <si>
    <t>CÁC THỦ THUẬT, TIỂU THỦ THUẬT, NỘI SOI</t>
  </si>
  <si>
    <t>Thông đái (Bao gồm cả sonde)</t>
  </si>
  <si>
    <t>Thay rửa hệ thống dẫn lưu màng phổi</t>
  </si>
  <si>
    <t>Thở máy (01 ngày điều trị)</t>
  </si>
  <si>
    <t>C3</t>
  </si>
  <si>
    <t>CÁC PHẨU THUẬT, THỦ THUẬT THEO CHUYÊN KHOA</t>
  </si>
  <si>
    <t>C3.1</t>
  </si>
  <si>
    <t xml:space="preserve"> NGOẠI KHOA</t>
  </si>
  <si>
    <t>Tháo lồng ruột bằng hơi hay baryte</t>
  </si>
  <si>
    <t>C3.2</t>
  </si>
  <si>
    <t>SẢN PHỤ KHOA</t>
  </si>
  <si>
    <t>Phẫu thuật lấy thai lần đầu</t>
  </si>
  <si>
    <t>Phẫu thuật lấy thai lần thứ 2 trở lên</t>
  </si>
  <si>
    <t>C3.5</t>
  </si>
  <si>
    <t xml:space="preserve"> RĂNG - HÀM - MẶT </t>
  </si>
  <si>
    <t>C3.5.4</t>
  </si>
  <si>
    <t>Các phẫu thuật, thủ thuật hàm mặt</t>
  </si>
  <si>
    <t xml:space="preserve">Khâu vết thương phần mềm sâu dài &lt; 5 cm </t>
  </si>
  <si>
    <t xml:space="preserve">Khâu vết thương phần mềm sâu dài &gt; 5 cm </t>
  </si>
  <si>
    <t>C5</t>
  </si>
  <si>
    <t>XÉT NGHIỆM</t>
  </si>
  <si>
    <t>C5.1</t>
  </si>
  <si>
    <t>Xét Nghiệm Huyết Học Miễn Dịch</t>
  </si>
  <si>
    <t>Thời gian Prothrombin (PT,TQ) bằng máy bán tự động, tự động</t>
  </si>
  <si>
    <t>Một số xét nghiệm khác</t>
  </si>
  <si>
    <t>C5.4</t>
  </si>
  <si>
    <t>Xét nghiệm các chất dịch khác của cơ thể
 (Dịch rỉ viêm, đờm, mủ, nước ối, dịch não tủy,dịch màng phổi,
 màng tim, màng bụng, tinh dịch, dịch âm đạo...)</t>
  </si>
  <si>
    <t>Vi khuẩn - Ký sinh trùng</t>
  </si>
  <si>
    <t>Tỉ lệ tăng
so với
mức thu
QĐ 07
(lần)</t>
  </si>
  <si>
    <t>Có 72 DVKT giá viện phí mới tăng 1,5 lần so giá thu theo Quyết định 07</t>
  </si>
  <si>
    <t>Có 28 DVKT giá viện phí bằng so với giá thu theo Quyết định 07</t>
  </si>
  <si>
    <t>Tỉ lệ CP 
thuốc, VTYT, H. Chất so với mức thu đề nghị</t>
  </si>
  <si>
    <t>10=4/6</t>
  </si>
  <si>
    <t>Phụ lục 2 tính bình quân mức giá đề nghị bằng 76,80% so với mức tối đa</t>
  </si>
  <si>
    <t>Có 59 DVKT giá viện phí bằng mức tối đa theo Thông tư 03</t>
  </si>
  <si>
    <t>Có 172 DVKT giá viện phí mới tăng so giá thu theo Quyết định 07</t>
  </si>
  <si>
    <t xml:space="preserve">CP thuốc,
VTTH,
 H.Chất </t>
  </si>
  <si>
    <t xml:space="preserve"> (Kèm theo Tờ trình số:         /TTr-SYT  ngày        /11/2014 của Sở Y tế tỉnh Tây Ninh)</t>
  </si>
  <si>
    <t>TỔNG SỐ:  15 DVKT TĂNG</t>
  </si>
  <si>
    <t xml:space="preserve">Tổng cộng : 10 DVKT </t>
  </si>
  <si>
    <t>STT
QĐ 07</t>
  </si>
  <si>
    <t xml:space="preserve"> (Kèm theo Tờ trình số:       -/TTr-SYT  ngày      /11/2014 của Sở Y tế tỉnh Tây Ninh)</t>
  </si>
  <si>
    <r>
      <t>Phẫu thuật thoát vị bẹn nghẹt</t>
    </r>
    <r>
      <rPr>
        <i/>
        <sz val="10"/>
        <rFont val="Times New Roman"/>
        <family val="1"/>
      </rPr>
      <t xml:space="preserve"> (có mảnh ghép)</t>
    </r>
  </si>
  <si>
    <t>F</t>
  </si>
  <si>
    <t>PHỤ LỤC 2: 10 DVKT TĂNG</t>
  </si>
  <si>
    <t>PHỤ LỤC 3: 15 DVKT TĂNG</t>
  </si>
  <si>
    <t>BẢNG GIẢI TRÌNH CHI TIẾT ĐỀ NGHỊ ĐIỀU CHỈNH TĂNG</t>
  </si>
  <si>
    <t>Phụ lục 3 (15 dịch vụ điều chỉnh tăng)</t>
  </si>
  <si>
    <t>Phụ lục 2 (10 dịch vụ điều chỉnh tăng)</t>
  </si>
  <si>
    <t>Nuôi cấy định danh vi khuẩn bằng phương pháp thông thường (dịch não tủy, dịch màng phổi)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</si>
</sst>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$&quot;#,##0;\-&quot;$&quot;#,##0"/>
    <numFmt numFmtId="174" formatCode="&quot;\&quot;#,##0;[Red]&quot;\&quot;\-#,##0"/>
    <numFmt numFmtId="175" formatCode="&quot;\&quot;###,0&quot;.&quot;00;[Red]&quot;\&quot;\-###,0&quot;.&quot;00"/>
    <numFmt numFmtId="176" formatCode="\$#,##0\ ;\(\$#,##0\)"/>
    <numFmt numFmtId="177" formatCode="&quot;\&quot;#,##0;[Red]&quot;\&quot;&quot;\&quot;\-#,##0"/>
    <numFmt numFmtId="178" formatCode="&quot;\&quot;###,0&quot;.&quot;00;[Red]&quot;\&quot;&quot;\&quot;&quot;\&quot;&quot;\&quot;&quot;\&quot;&quot;\&quot;\-###,0&quot;.&quot;00"/>
    <numFmt numFmtId="179" formatCode="&quot;\&quot;#,##0.00;[Red]&quot;\&quot;&quot;\&quot;&quot;\&quot;&quot;\&quot;&quot;\&quot;&quot;\&quot;\-#,##0.00"/>
    <numFmt numFmtId="180" formatCode="_(* #,##0.0_);_(* \(#,##0.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0.0"/>
    <numFmt numFmtId="190" formatCode="_(* #,##0.0_);_(* \(#,##0.0\);_(* &quot;-&quot;?_);_(@_)"/>
  </numFmts>
  <fonts count="55">
    <font>
      <sz val="12"/>
      <name val="Times New Roman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.5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0"/>
      <color indexed="9"/>
      <name val="Arial"/>
      <family val="2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sz val="8"/>
      <name val="Tahoma"/>
      <family val="2"/>
    </font>
    <font>
      <b/>
      <sz val="14"/>
      <color rgb="FFFF0000"/>
      <name val="Times New Roman"/>
      <family val="1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8" applyNumberFormat="0" applyFill="0" applyAlignment="0" applyProtection="0"/>
    <xf numFmtId="0" fontId="20" fillId="22" borderId="0" applyNumberFormat="0" applyBorder="0" applyAlignment="0" applyProtection="0"/>
    <xf numFmtId="173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7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>
      <alignment/>
      <protection/>
    </xf>
  </cellStyleXfs>
  <cellXfs count="180">
    <xf numFmtId="0" fontId="0" fillId="0" borderId="0" xfId="0" applyAlignment="1">
      <alignment/>
    </xf>
    <xf numFmtId="0" fontId="35" fillId="0" borderId="0" xfId="81" applyFont="1" applyFill="1" applyBorder="1" applyAlignment="1">
      <alignment horizontal="center"/>
      <protection/>
    </xf>
    <xf numFmtId="0" fontId="1" fillId="0" borderId="0" xfId="81" applyFont="1" applyFill="1" applyAlignment="1">
      <alignment horizontal="center"/>
      <protection/>
    </xf>
    <xf numFmtId="0" fontId="1" fillId="0" borderId="0" xfId="81" applyFont="1" applyFill="1" applyAlignment="1">
      <alignment horizontal="right"/>
      <protection/>
    </xf>
    <xf numFmtId="0" fontId="1" fillId="0" borderId="0" xfId="81" applyFont="1" applyFill="1">
      <alignment/>
      <protection/>
    </xf>
    <xf numFmtId="10" fontId="37" fillId="0" borderId="0" xfId="84" applyNumberFormat="1" applyFont="1" applyFill="1" applyAlignment="1">
      <alignment/>
    </xf>
    <xf numFmtId="0" fontId="36" fillId="0" borderId="0" xfId="80" applyFont="1" applyFill="1" applyBorder="1" applyAlignment="1">
      <alignment horizontal="center" vertical="center" wrapText="1"/>
      <protection/>
    </xf>
    <xf numFmtId="0" fontId="32" fillId="0" borderId="12" xfId="81" applyFont="1" applyFill="1" applyBorder="1" applyAlignment="1">
      <alignment horizontal="center" vertical="center" wrapText="1"/>
      <protection/>
    </xf>
    <xf numFmtId="0" fontId="41" fillId="0" borderId="12" xfId="81" applyFont="1" applyFill="1" applyBorder="1" applyAlignment="1">
      <alignment horizontal="center" vertical="center" wrapText="1"/>
      <protection/>
    </xf>
    <xf numFmtId="0" fontId="32" fillId="0" borderId="12" xfId="81" applyFont="1" applyFill="1" applyBorder="1" applyAlignment="1" quotePrefix="1">
      <alignment horizontal="center" vertical="center" wrapText="1"/>
      <protection/>
    </xf>
    <xf numFmtId="0" fontId="32" fillId="0" borderId="0" xfId="81" applyFont="1" applyFill="1" applyBorder="1" applyAlignment="1" quotePrefix="1">
      <alignment horizontal="center" vertical="center" wrapText="1"/>
      <protection/>
    </xf>
    <xf numFmtId="0" fontId="1" fillId="0" borderId="0" xfId="81" applyFont="1" applyFill="1" applyAlignment="1">
      <alignment vertical="center"/>
      <protection/>
    </xf>
    <xf numFmtId="0" fontId="44" fillId="0" borderId="0" xfId="81" applyFont="1" applyFill="1">
      <alignment/>
      <protection/>
    </xf>
    <xf numFmtId="0" fontId="36" fillId="0" borderId="0" xfId="81" applyFont="1" applyFill="1">
      <alignment/>
      <protection/>
    </xf>
    <xf numFmtId="0" fontId="30" fillId="0" borderId="0" xfId="81" applyFont="1" applyFill="1" applyAlignment="1">
      <alignment/>
      <protection/>
    </xf>
    <xf numFmtId="0" fontId="30" fillId="0" borderId="0" xfId="81" applyFont="1" applyFill="1" applyAlignment="1">
      <alignment horizontal="center"/>
      <protection/>
    </xf>
    <xf numFmtId="0" fontId="34" fillId="0" borderId="0" xfId="81" applyFont="1" applyFill="1" applyAlignment="1">
      <alignment horizontal="center"/>
      <protection/>
    </xf>
    <xf numFmtId="0" fontId="38" fillId="0" borderId="0" xfId="81" applyFont="1" applyFill="1" applyBorder="1" applyAlignment="1">
      <alignment/>
      <protection/>
    </xf>
    <xf numFmtId="0" fontId="38" fillId="0" borderId="0" xfId="81" applyFont="1" applyFill="1" applyBorder="1" applyAlignment="1">
      <alignment horizontal="center"/>
      <protection/>
    </xf>
    <xf numFmtId="172" fontId="1" fillId="0" borderId="0" xfId="57" applyNumberFormat="1" applyFont="1" applyFill="1" applyAlignment="1">
      <alignment/>
    </xf>
    <xf numFmtId="172" fontId="32" fillId="0" borderId="12" xfId="55" applyNumberFormat="1" applyFont="1" applyFill="1" applyBorder="1" applyAlignment="1">
      <alignment horizontal="center" vertical="center" wrapText="1"/>
    </xf>
    <xf numFmtId="180" fontId="32" fillId="0" borderId="0" xfId="55" applyNumberFormat="1" applyFont="1" applyFill="1" applyAlignment="1">
      <alignment/>
    </xf>
    <xf numFmtId="180" fontId="39" fillId="0" borderId="0" xfId="55" applyNumberFormat="1" applyFont="1" applyFill="1" applyBorder="1" applyAlignment="1">
      <alignment/>
    </xf>
    <xf numFmtId="180" fontId="32" fillId="0" borderId="12" xfId="55" applyNumberFormat="1" applyFont="1" applyFill="1" applyBorder="1" applyAlignment="1">
      <alignment horizontal="center" vertical="center" wrapText="1"/>
    </xf>
    <xf numFmtId="180" fontId="36" fillId="0" borderId="0" xfId="55" applyNumberFormat="1" applyFont="1" applyFill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47" fillId="0" borderId="0" xfId="0" applyFont="1" applyFill="1" applyAlignment="1">
      <alignment horizontal="center"/>
    </xf>
    <xf numFmtId="172" fontId="45" fillId="0" borderId="0" xfId="58" applyNumberFormat="1" applyFont="1" applyFill="1" applyAlignment="1">
      <alignment wrapText="1"/>
    </xf>
    <xf numFmtId="172" fontId="45" fillId="0" borderId="0" xfId="58" applyNumberFormat="1" applyFont="1" applyFill="1" applyAlignment="1">
      <alignment/>
    </xf>
    <xf numFmtId="172" fontId="46" fillId="0" borderId="0" xfId="0" applyNumberFormat="1" applyFont="1" applyFill="1" applyAlignment="1">
      <alignment/>
    </xf>
    <xf numFmtId="172" fontId="45" fillId="0" borderId="0" xfId="58" applyNumberFormat="1" applyFont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 quotePrefix="1">
      <alignment horizontal="center"/>
    </xf>
    <xf numFmtId="172" fontId="45" fillId="0" borderId="13" xfId="58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justify" wrapText="1"/>
    </xf>
    <xf numFmtId="0" fontId="45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172" fontId="45" fillId="0" borderId="12" xfId="58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80" applyFont="1" applyFill="1">
      <alignment/>
      <protection/>
    </xf>
    <xf numFmtId="172" fontId="45" fillId="0" borderId="0" xfId="58" applyNumberFormat="1" applyFont="1" applyBorder="1" applyAlignment="1">
      <alignment/>
    </xf>
    <xf numFmtId="0" fontId="31" fillId="0" borderId="0" xfId="80" applyFont="1" applyFill="1">
      <alignment/>
      <protection/>
    </xf>
    <xf numFmtId="0" fontId="45" fillId="0" borderId="0" xfId="0" applyFont="1" applyFill="1" applyAlignment="1">
      <alignment/>
    </xf>
    <xf numFmtId="10" fontId="46" fillId="0" borderId="0" xfId="85" applyNumberFormat="1" applyFont="1" applyFill="1" applyAlignment="1">
      <alignment/>
    </xf>
    <xf numFmtId="172" fontId="46" fillId="0" borderId="0" xfId="58" applyNumberFormat="1" applyFont="1" applyFill="1" applyBorder="1" applyAlignment="1">
      <alignment/>
    </xf>
    <xf numFmtId="172" fontId="46" fillId="0" borderId="0" xfId="58" applyNumberFormat="1" applyFont="1" applyFill="1" applyAlignment="1">
      <alignment/>
    </xf>
    <xf numFmtId="180" fontId="46" fillId="0" borderId="0" xfId="57" applyNumberFormat="1" applyFont="1" applyAlignment="1">
      <alignment/>
    </xf>
    <xf numFmtId="180" fontId="46" fillId="0" borderId="0" xfId="57" applyNumberFormat="1" applyFont="1" applyBorder="1" applyAlignment="1">
      <alignment/>
    </xf>
    <xf numFmtId="0" fontId="32" fillId="0" borderId="0" xfId="81" applyFont="1" applyFill="1" applyAlignment="1">
      <alignment/>
      <protection/>
    </xf>
    <xf numFmtId="0" fontId="39" fillId="0" borderId="0" xfId="81" applyFont="1" applyFill="1" applyBorder="1" applyAlignment="1">
      <alignment/>
      <protection/>
    </xf>
    <xf numFmtId="172" fontId="37" fillId="0" borderId="0" xfId="57" applyNumberFormat="1" applyFont="1" applyFill="1" applyAlignment="1">
      <alignment/>
    </xf>
    <xf numFmtId="0" fontId="32" fillId="0" borderId="12" xfId="55" applyNumberFormat="1" applyFont="1" applyFill="1" applyBorder="1" applyAlignment="1" quotePrefix="1">
      <alignment horizontal="center" vertical="center" wrapText="1"/>
    </xf>
    <xf numFmtId="172" fontId="36" fillId="0" borderId="0" xfId="55" applyNumberFormat="1" applyFont="1" applyFill="1" applyAlignment="1">
      <alignment/>
    </xf>
    <xf numFmtId="0" fontId="31" fillId="0" borderId="0" xfId="80" applyFont="1" applyFill="1" applyAlignment="1">
      <alignment horizontal="left"/>
      <protection/>
    </xf>
    <xf numFmtId="172" fontId="45" fillId="0" borderId="0" xfId="58" applyNumberFormat="1" applyFont="1" applyFill="1" applyAlignment="1">
      <alignment/>
    </xf>
    <xf numFmtId="180" fontId="45" fillId="0" borderId="0" xfId="57" applyNumberFormat="1" applyFont="1" applyAlignment="1">
      <alignment/>
    </xf>
    <xf numFmtId="172" fontId="32" fillId="0" borderId="14" xfId="55" applyNumberFormat="1" applyFont="1" applyFill="1" applyBorder="1" applyAlignment="1">
      <alignment horizontal="center" vertical="center" wrapText="1"/>
    </xf>
    <xf numFmtId="172" fontId="32" fillId="0" borderId="15" xfId="5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wrapText="1"/>
    </xf>
    <xf numFmtId="172" fontId="45" fillId="24" borderId="0" xfId="58" applyNumberFormat="1" applyFont="1" applyFill="1" applyAlignment="1">
      <alignment/>
    </xf>
    <xf numFmtId="0" fontId="45" fillId="24" borderId="12" xfId="0" applyFont="1" applyFill="1" applyBorder="1" applyAlignment="1">
      <alignment horizontal="center"/>
    </xf>
    <xf numFmtId="172" fontId="45" fillId="24" borderId="13" xfId="58" applyNumberFormat="1" applyFont="1" applyFill="1" applyBorder="1" applyAlignment="1">
      <alignment/>
    </xf>
    <xf numFmtId="172" fontId="45" fillId="24" borderId="13" xfId="58" applyNumberFormat="1" applyFont="1" applyFill="1" applyBorder="1" applyAlignment="1">
      <alignment wrapText="1"/>
    </xf>
    <xf numFmtId="172" fontId="46" fillId="24" borderId="13" xfId="58" applyNumberFormat="1" applyFont="1" applyFill="1" applyBorder="1" applyAlignment="1">
      <alignment/>
    </xf>
    <xf numFmtId="172" fontId="45" fillId="24" borderId="13" xfId="57" applyNumberFormat="1" applyFont="1" applyFill="1" applyBorder="1" applyAlignment="1">
      <alignment/>
    </xf>
    <xf numFmtId="172" fontId="45" fillId="24" borderId="12" xfId="58" applyNumberFormat="1" applyFont="1" applyFill="1" applyBorder="1" applyAlignment="1">
      <alignment/>
    </xf>
    <xf numFmtId="0" fontId="31" fillId="24" borderId="0" xfId="80" applyFont="1" applyFill="1" applyAlignment="1">
      <alignment horizontal="left"/>
      <protection/>
    </xf>
    <xf numFmtId="0" fontId="36" fillId="24" borderId="13" xfId="81" applyFont="1" applyFill="1" applyBorder="1" applyAlignment="1">
      <alignment horizontal="center" vertical="center" wrapText="1"/>
      <protection/>
    </xf>
    <xf numFmtId="0" fontId="40" fillId="24" borderId="13" xfId="81" applyFont="1" applyFill="1" applyBorder="1" applyAlignment="1">
      <alignment horizontal="center" vertical="center" wrapText="1"/>
      <protection/>
    </xf>
    <xf numFmtId="0" fontId="36" fillId="24" borderId="13" xfId="81" applyFont="1" applyFill="1" applyBorder="1" applyAlignment="1">
      <alignment horizontal="justify" vertical="center" wrapText="1"/>
      <protection/>
    </xf>
    <xf numFmtId="3" fontId="36" fillId="24" borderId="13" xfId="81" applyNumberFormat="1" applyFont="1" applyFill="1" applyBorder="1" applyAlignment="1">
      <alignment horizontal="center" vertical="center" wrapText="1"/>
      <protection/>
    </xf>
    <xf numFmtId="172" fontId="36" fillId="24" borderId="13" xfId="57" applyNumberFormat="1" applyFont="1" applyFill="1" applyBorder="1" applyAlignment="1">
      <alignment horizontal="right" vertical="center" wrapText="1"/>
    </xf>
    <xf numFmtId="172" fontId="32" fillId="24" borderId="13" xfId="57" applyNumberFormat="1" applyFont="1" applyFill="1" applyBorder="1" applyAlignment="1">
      <alignment vertical="center"/>
    </xf>
    <xf numFmtId="10" fontId="36" fillId="24" borderId="13" xfId="85" applyNumberFormat="1" applyFont="1" applyFill="1" applyBorder="1" applyAlignment="1">
      <alignment vertical="center"/>
    </xf>
    <xf numFmtId="172" fontId="36" fillId="24" borderId="13" xfId="55" applyNumberFormat="1" applyFont="1" applyFill="1" applyBorder="1" applyAlignment="1">
      <alignment vertical="center"/>
    </xf>
    <xf numFmtId="172" fontId="1" fillId="24" borderId="0" xfId="81" applyNumberFormat="1" applyFont="1" applyFill="1" applyAlignment="1">
      <alignment vertical="center"/>
      <protection/>
    </xf>
    <xf numFmtId="0" fontId="1" fillId="24" borderId="0" xfId="81" applyFont="1" applyFill="1" applyAlignment="1">
      <alignment vertical="center"/>
      <protection/>
    </xf>
    <xf numFmtId="172" fontId="36" fillId="24" borderId="13" xfId="57" applyNumberFormat="1" applyFont="1" applyFill="1" applyBorder="1" applyAlignment="1">
      <alignment vertical="center"/>
    </xf>
    <xf numFmtId="0" fontId="36" fillId="24" borderId="13" xfId="81" applyFont="1" applyFill="1" applyBorder="1" applyAlignment="1">
      <alignment horizontal="center" vertical="center"/>
      <protection/>
    </xf>
    <xf numFmtId="0" fontId="32" fillId="24" borderId="13" xfId="81" applyFont="1" applyFill="1" applyBorder="1" applyAlignment="1">
      <alignment horizontal="justify" vertical="center" wrapText="1"/>
      <protection/>
    </xf>
    <xf numFmtId="0" fontId="32" fillId="24" borderId="13" xfId="81" applyFont="1" applyFill="1" applyBorder="1" applyAlignment="1">
      <alignment horizontal="center" vertical="center" wrapText="1"/>
      <protection/>
    </xf>
    <xf numFmtId="172" fontId="36" fillId="24" borderId="13" xfId="57" applyNumberFormat="1" applyFont="1" applyFill="1" applyBorder="1" applyAlignment="1">
      <alignment horizontal="right" vertical="center"/>
    </xf>
    <xf numFmtId="180" fontId="36" fillId="24" borderId="13" xfId="84" applyNumberFormat="1" applyFont="1" applyFill="1" applyBorder="1" applyAlignment="1">
      <alignment vertical="center"/>
    </xf>
    <xf numFmtId="0" fontId="41" fillId="24" borderId="13" xfId="81" applyFont="1" applyFill="1" applyBorder="1" applyAlignment="1">
      <alignment horizontal="center" vertical="center" wrapText="1"/>
      <protection/>
    </xf>
    <xf numFmtId="0" fontId="32" fillId="24" borderId="13" xfId="81" applyFont="1" applyFill="1" applyBorder="1" applyAlignment="1">
      <alignment horizontal="left" vertical="center" wrapText="1"/>
      <protection/>
    </xf>
    <xf numFmtId="0" fontId="40" fillId="24" borderId="13" xfId="81" applyFont="1" applyFill="1" applyBorder="1" applyAlignment="1">
      <alignment horizontal="justify" vertical="center" wrapText="1"/>
      <protection/>
    </xf>
    <xf numFmtId="0" fontId="32" fillId="24" borderId="12" xfId="81" applyFont="1" applyFill="1" applyBorder="1" applyAlignment="1">
      <alignment horizontal="center" vertical="center" wrapText="1"/>
      <protection/>
    </xf>
    <xf numFmtId="0" fontId="41" fillId="24" borderId="12" xfId="81" applyFont="1" applyFill="1" applyBorder="1" applyAlignment="1">
      <alignment horizontal="center" vertical="center" wrapText="1"/>
      <protection/>
    </xf>
    <xf numFmtId="172" fontId="32" fillId="24" borderId="12" xfId="57" applyNumberFormat="1" applyFont="1" applyFill="1" applyBorder="1" applyAlignment="1">
      <alignment horizontal="center" vertical="center" wrapText="1"/>
    </xf>
    <xf numFmtId="0" fontId="43" fillId="24" borderId="0" xfId="81" applyFont="1" applyFill="1" applyAlignment="1">
      <alignment vertical="center"/>
      <protection/>
    </xf>
    <xf numFmtId="10" fontId="36" fillId="24" borderId="0" xfId="84" applyNumberFormat="1" applyFont="1" applyFill="1" applyBorder="1" applyAlignment="1">
      <alignment vertical="center"/>
    </xf>
    <xf numFmtId="0" fontId="42" fillId="24" borderId="0" xfId="81" applyFont="1" applyFill="1" applyAlignment="1">
      <alignment vertical="center"/>
      <protection/>
    </xf>
    <xf numFmtId="9" fontId="42" fillId="24" borderId="13" xfId="84" applyFont="1" applyFill="1" applyBorder="1" applyAlignment="1">
      <alignment vertical="center"/>
    </xf>
    <xf numFmtId="172" fontId="36" fillId="24" borderId="0" xfId="55" applyNumberFormat="1" applyFont="1" applyFill="1" applyBorder="1" applyAlignment="1">
      <alignment vertical="center"/>
    </xf>
    <xf numFmtId="0" fontId="45" fillId="24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justify" wrapText="1"/>
    </xf>
    <xf numFmtId="3" fontId="45" fillId="24" borderId="13" xfId="0" applyNumberFormat="1" applyFont="1" applyFill="1" applyBorder="1" applyAlignment="1">
      <alignment horizontal="right"/>
    </xf>
    <xf numFmtId="172" fontId="45" fillId="24" borderId="13" xfId="57" applyNumberFormat="1" applyFont="1" applyFill="1" applyBorder="1" applyAlignment="1">
      <alignment wrapText="1"/>
    </xf>
    <xf numFmtId="172" fontId="46" fillId="24" borderId="13" xfId="0" applyNumberFormat="1" applyFont="1" applyFill="1" applyBorder="1" applyAlignment="1">
      <alignment/>
    </xf>
    <xf numFmtId="172" fontId="32" fillId="24" borderId="13" xfId="57" applyNumberFormat="1" applyFont="1" applyFill="1" applyBorder="1" applyAlignment="1">
      <alignment/>
    </xf>
    <xf numFmtId="10" fontId="45" fillId="24" borderId="13" xfId="86" applyNumberFormat="1" applyFont="1" applyFill="1" applyBorder="1" applyAlignment="1">
      <alignment/>
    </xf>
    <xf numFmtId="180" fontId="46" fillId="24" borderId="13" xfId="57" applyNumberFormat="1" applyFont="1" applyFill="1" applyBorder="1" applyAlignment="1">
      <alignment/>
    </xf>
    <xf numFmtId="0" fontId="31" fillId="24" borderId="0" xfId="0" applyFont="1" applyFill="1" applyAlignment="1">
      <alignment/>
    </xf>
    <xf numFmtId="0" fontId="31" fillId="24" borderId="13" xfId="0" applyFont="1" applyFill="1" applyBorder="1" applyAlignment="1">
      <alignment horizontal="justify"/>
    </xf>
    <xf numFmtId="0" fontId="36" fillId="0" borderId="12" xfId="0" applyFont="1" applyFill="1" applyBorder="1" applyAlignment="1">
      <alignment/>
    </xf>
    <xf numFmtId="0" fontId="31" fillId="0" borderId="14" xfId="0" applyFont="1" applyBorder="1" applyAlignment="1">
      <alignment/>
    </xf>
    <xf numFmtId="180" fontId="36" fillId="0" borderId="12" xfId="57" applyNumberFormat="1" applyFont="1" applyFill="1" applyBorder="1" applyAlignment="1">
      <alignment/>
    </xf>
    <xf numFmtId="172" fontId="46" fillId="0" borderId="12" xfId="58" applyNumberFormat="1" applyFont="1" applyFill="1" applyBorder="1" applyAlignment="1">
      <alignment horizontal="center" vertical="center" wrapText="1"/>
    </xf>
    <xf numFmtId="172" fontId="46" fillId="24" borderId="12" xfId="58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/>
    </xf>
    <xf numFmtId="172" fontId="46" fillId="24" borderId="13" xfId="58" applyNumberFormat="1" applyFont="1" applyFill="1" applyBorder="1" applyAlignment="1">
      <alignment/>
    </xf>
    <xf numFmtId="0" fontId="46" fillId="24" borderId="13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46" fillId="24" borderId="13" xfId="0" applyFont="1" applyFill="1" applyBorder="1" applyAlignment="1">
      <alignment/>
    </xf>
    <xf numFmtId="172" fontId="46" fillId="24" borderId="13" xfId="58" applyNumberFormat="1" applyFont="1" applyFill="1" applyBorder="1" applyAlignment="1">
      <alignment wrapText="1"/>
    </xf>
    <xf numFmtId="0" fontId="34" fillId="24" borderId="0" xfId="0" applyFont="1" applyFill="1" applyAlignment="1">
      <alignment/>
    </xf>
    <xf numFmtId="0" fontId="34" fillId="24" borderId="13" xfId="0" applyFont="1" applyFill="1" applyBorder="1" applyAlignment="1">
      <alignment horizontal="justify"/>
    </xf>
    <xf numFmtId="0" fontId="46" fillId="24" borderId="13" xfId="0" applyFont="1" applyFill="1" applyBorder="1" applyAlignment="1">
      <alignment/>
    </xf>
    <xf numFmtId="43" fontId="46" fillId="24" borderId="13" xfId="57" applyNumberFormat="1" applyFont="1" applyFill="1" applyBorder="1" applyAlignment="1">
      <alignment/>
    </xf>
    <xf numFmtId="0" fontId="34" fillId="24" borderId="13" xfId="0" applyFont="1" applyFill="1" applyBorder="1" applyAlignment="1">
      <alignment horizontal="justify" wrapText="1"/>
    </xf>
    <xf numFmtId="10" fontId="46" fillId="24" borderId="13" xfId="86" applyNumberFormat="1" applyFont="1" applyFill="1" applyBorder="1" applyAlignment="1">
      <alignment/>
    </xf>
    <xf numFmtId="43" fontId="45" fillId="24" borderId="13" xfId="57" applyNumberFormat="1" applyFont="1" applyFill="1" applyBorder="1" applyAlignment="1">
      <alignment/>
    </xf>
    <xf numFmtId="43" fontId="36" fillId="24" borderId="13" xfId="55" applyNumberFormat="1" applyFont="1" applyFill="1" applyBorder="1" applyAlignment="1">
      <alignment vertical="center"/>
    </xf>
    <xf numFmtId="43" fontId="36" fillId="24" borderId="13" xfId="84" applyNumberFormat="1" applyFont="1" applyFill="1" applyBorder="1" applyAlignment="1">
      <alignment vertical="center"/>
    </xf>
    <xf numFmtId="43" fontId="32" fillId="24" borderId="13" xfId="84" applyNumberFormat="1" applyFont="1" applyFill="1" applyBorder="1" applyAlignment="1">
      <alignment vertical="center"/>
    </xf>
    <xf numFmtId="10" fontId="32" fillId="24" borderId="13" xfId="85" applyNumberFormat="1" applyFont="1" applyFill="1" applyBorder="1" applyAlignment="1">
      <alignment vertical="center"/>
    </xf>
    <xf numFmtId="172" fontId="32" fillId="0" borderId="12" xfId="58" applyNumberFormat="1" applyFont="1" applyFill="1" applyBorder="1" applyAlignment="1">
      <alignment horizontal="center" vertical="center" wrapText="1"/>
    </xf>
    <xf numFmtId="172" fontId="32" fillId="0" borderId="12" xfId="57" applyNumberFormat="1" applyFont="1" applyFill="1" applyBorder="1" applyAlignment="1">
      <alignment horizontal="center" vertical="center"/>
    </xf>
    <xf numFmtId="0" fontId="1" fillId="0" borderId="12" xfId="81" applyFont="1" applyFill="1" applyBorder="1" applyAlignment="1">
      <alignment vertical="center"/>
      <protection/>
    </xf>
    <xf numFmtId="0" fontId="1" fillId="24" borderId="16" xfId="81" applyFont="1" applyFill="1" applyBorder="1" applyAlignment="1">
      <alignment horizontal="center" vertical="center"/>
      <protection/>
    </xf>
    <xf numFmtId="0" fontId="1" fillId="24" borderId="13" xfId="81" applyFont="1" applyFill="1" applyBorder="1" applyAlignment="1">
      <alignment horizontal="center" vertical="center"/>
      <protection/>
    </xf>
    <xf numFmtId="0" fontId="43" fillId="24" borderId="13" xfId="81" applyFont="1" applyFill="1" applyBorder="1" applyAlignment="1">
      <alignment horizontal="center" vertical="center"/>
      <protection/>
    </xf>
    <xf numFmtId="0" fontId="1" fillId="24" borderId="17" xfId="81" applyFont="1" applyFill="1" applyBorder="1" applyAlignment="1">
      <alignment horizontal="center" vertical="center"/>
      <protection/>
    </xf>
    <xf numFmtId="0" fontId="1" fillId="24" borderId="12" xfId="81" applyFont="1" applyFill="1" applyBorder="1" applyAlignment="1">
      <alignment vertical="center"/>
      <protection/>
    </xf>
    <xf numFmtId="0" fontId="31" fillId="24" borderId="18" xfId="0" applyFont="1" applyFill="1" applyBorder="1" applyAlignment="1">
      <alignment horizontal="center"/>
    </xf>
    <xf numFmtId="0" fontId="37" fillId="0" borderId="19" xfId="81" applyFont="1" applyFill="1" applyBorder="1" applyAlignment="1">
      <alignment horizontal="left"/>
      <protection/>
    </xf>
    <xf numFmtId="0" fontId="52" fillId="0" borderId="0" xfId="81" applyFont="1" applyFill="1" applyAlignment="1">
      <alignment horizontal="center" wrapText="1"/>
      <protection/>
    </xf>
    <xf numFmtId="0" fontId="30" fillId="0" borderId="0" xfId="81" applyFont="1" applyFill="1" applyAlignment="1">
      <alignment horizontal="center" wrapText="1"/>
      <protection/>
    </xf>
    <xf numFmtId="172" fontId="32" fillId="0" borderId="12" xfId="57" applyNumberFormat="1" applyFont="1" applyFill="1" applyBorder="1" applyAlignment="1">
      <alignment horizontal="center" vertical="center" wrapText="1"/>
    </xf>
    <xf numFmtId="172" fontId="32" fillId="0" borderId="12" xfId="57" applyNumberFormat="1" applyFont="1" applyFill="1" applyBorder="1" applyAlignment="1">
      <alignment horizontal="center" vertical="center"/>
    </xf>
    <xf numFmtId="0" fontId="34" fillId="0" borderId="0" xfId="81" applyFont="1" applyFill="1" applyAlignment="1">
      <alignment horizontal="center"/>
      <protection/>
    </xf>
    <xf numFmtId="0" fontId="32" fillId="0" borderId="12" xfId="81" applyFont="1" applyFill="1" applyBorder="1" applyAlignment="1">
      <alignment horizontal="center" vertical="center" wrapText="1"/>
      <protection/>
    </xf>
    <xf numFmtId="172" fontId="32" fillId="0" borderId="12" xfId="55" applyNumberFormat="1" applyFont="1" applyFill="1" applyBorder="1" applyAlignment="1">
      <alignment horizontal="center" vertical="center" wrapText="1"/>
    </xf>
    <xf numFmtId="180" fontId="32" fillId="0" borderId="12" xfId="55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7" fillId="0" borderId="12" xfId="81" applyFont="1" applyFill="1" applyBorder="1" applyAlignment="1">
      <alignment horizontal="center" vertical="center"/>
      <protection/>
    </xf>
    <xf numFmtId="0" fontId="53" fillId="0" borderId="0" xfId="81" applyFont="1" applyFill="1" applyBorder="1" applyAlignment="1">
      <alignment horizontal="center"/>
      <protection/>
    </xf>
    <xf numFmtId="0" fontId="33" fillId="0" borderId="0" xfId="81" applyFont="1" applyFill="1" applyBorder="1" applyAlignment="1">
      <alignment horizontal="center"/>
      <protection/>
    </xf>
    <xf numFmtId="0" fontId="35" fillId="0" borderId="0" xfId="81" applyFont="1" applyFill="1" applyBorder="1" applyAlignment="1">
      <alignment horizontal="center"/>
      <protection/>
    </xf>
    <xf numFmtId="0" fontId="41" fillId="0" borderId="12" xfId="81" applyFont="1" applyFill="1" applyBorder="1" applyAlignment="1">
      <alignment horizontal="center" vertical="center" wrapText="1"/>
      <protection/>
    </xf>
    <xf numFmtId="0" fontId="34" fillId="0" borderId="0" xfId="80" applyFont="1" applyFill="1" applyAlignment="1">
      <alignment horizontal="left"/>
      <protection/>
    </xf>
    <xf numFmtId="0" fontId="52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172" fontId="46" fillId="0" borderId="12" xfId="58" applyNumberFormat="1" applyFont="1" applyFill="1" applyBorder="1" applyAlignment="1">
      <alignment horizontal="center" wrapText="1"/>
    </xf>
    <xf numFmtId="172" fontId="46" fillId="0" borderId="12" xfId="58" applyNumberFormat="1" applyFont="1" applyFill="1" applyBorder="1" applyAlignment="1">
      <alignment horizontal="center"/>
    </xf>
    <xf numFmtId="172" fontId="46" fillId="0" borderId="12" xfId="58" applyNumberFormat="1" applyFont="1" applyFill="1" applyBorder="1" applyAlignment="1">
      <alignment horizontal="center" vertical="center" wrapText="1"/>
    </xf>
    <xf numFmtId="172" fontId="46" fillId="0" borderId="12" xfId="58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/>
    </xf>
    <xf numFmtId="0" fontId="34" fillId="0" borderId="19" xfId="0" applyFont="1" applyBorder="1" applyAlignment="1">
      <alignment horizontal="left"/>
    </xf>
    <xf numFmtId="0" fontId="46" fillId="0" borderId="12" xfId="80" applyFont="1" applyFill="1" applyBorder="1" applyAlignment="1">
      <alignment horizontal="center" vertical="center" wrapText="1"/>
      <protection/>
    </xf>
    <xf numFmtId="180" fontId="46" fillId="0" borderId="12" xfId="57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</cellXfs>
  <cellStyles count="8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μ¾÷AßAø " xfId="46"/>
    <cellStyle name="AeE­_INQUIRY ¿μ¾÷AßAø " xfId="47"/>
    <cellStyle name="AÞ¸¶ [0]_INQUIRY ¿?¾÷AßAø " xfId="48"/>
    <cellStyle name="AÞ¸¶_INQUIRY ¿?¾÷AßAø " xfId="49"/>
    <cellStyle name="Bad" xfId="50"/>
    <cellStyle name="C?AØ_¿?¾÷CoE² " xfId="51"/>
    <cellStyle name="C￥AØ_¿μ¾÷CoE² " xfId="52"/>
    <cellStyle name="Calculation" xfId="53"/>
    <cellStyle name="Check Cell" xfId="54"/>
    <cellStyle name="Comma" xfId="55"/>
    <cellStyle name="Comma [0]" xfId="56"/>
    <cellStyle name="Comma 2" xfId="57"/>
    <cellStyle name="Comma 3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- Style1" xfId="78"/>
    <cellStyle name="Normal 4" xfId="79"/>
    <cellStyle name="Normal_khunggiavpTT03" xfId="80"/>
    <cellStyle name="Normal_PHAN TUYEN KY THUAT MOI" xfId="81"/>
    <cellStyle name="Note" xfId="82"/>
    <cellStyle name="Output" xfId="83"/>
    <cellStyle name="Percent" xfId="84"/>
    <cellStyle name="Percent 2" xfId="85"/>
    <cellStyle name="Percent 3" xfId="86"/>
    <cellStyle name="Title" xfId="87"/>
    <cellStyle name="Total" xfId="88"/>
    <cellStyle name="Warning Text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HOBONG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IEU%20GIAO%20HANG%20N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%20(d)\DU%20LIEU%202004\THANG%2008-2004\THANG%2008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c20\d\NNB\KTExcel\Nk1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%20(d)\Mau%20bieu%20bao%20cao\DUTOAN\DINHMUC\DA_NANG\DM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Ị HẠNH"/>
      <sheetName val="CHỊ PHƯỢNG ĐT"/>
      <sheetName val="ANH TUẤN"/>
      <sheetName val="ANH PHƯỚC"/>
      <sheetName val="ANH DŨNG"/>
      <sheetName val="CHỊ TRƯNG"/>
      <sheetName val="chuong trinh G7"/>
      <sheetName val="CHỊ ĐÀO"/>
      <sheetName val="XL4Test5"/>
      <sheetName val="CH? H?NH"/>
      <sheetName val="CH? PH??NG ?T"/>
      <sheetName val="ANH TU?N"/>
      <sheetName val="ANH PH??C"/>
      <sheetName val="ANH D?NG"/>
      <sheetName val="CH? TR?NG"/>
      <sheetName val="CH? ?ÀO"/>
    </sheetNames>
    <sheetDataSet>
      <sheetData sheetId="0">
        <row r="17">
          <cell r="E17">
            <v>100</v>
          </cell>
        </row>
      </sheetData>
      <sheetData sheetId="2">
        <row r="6">
          <cell r="E6">
            <v>80</v>
          </cell>
          <cell r="L6">
            <v>60</v>
          </cell>
        </row>
      </sheetData>
      <sheetData sheetId="4">
        <row r="24">
          <cell r="L24">
            <v>300</v>
          </cell>
        </row>
        <row r="26">
          <cell r="L26">
            <v>40</v>
          </cell>
        </row>
      </sheetData>
      <sheetData sheetId="5">
        <row r="24">
          <cell r="L24">
            <v>300</v>
          </cell>
        </row>
        <row r="25">
          <cell r="L25">
            <v>140</v>
          </cell>
        </row>
        <row r="27">
          <cell r="L27">
            <v>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AT SINH TRONG THANG"/>
      <sheetName val="THEO DOI DOANH SO"/>
      <sheetName val="CHITIEUDSOTONG"/>
      <sheetName val="CHI TIEU NPP &amp; GSKV"/>
      <sheetName val="BC DSO"/>
      <sheetName val="XUAT CHI NHANH"/>
      <sheetName val="XNT KHO"/>
      <sheetName val="NKXNK"/>
      <sheetName val="BTC"/>
      <sheetName val="00000000"/>
      <sheetName val="10000000"/>
      <sheetName val="20000000"/>
      <sheetName val="XL4Test5"/>
      <sheetName val="30000000"/>
    </sheetNames>
    <sheetDataSet>
      <sheetData sheetId="0">
        <row r="6">
          <cell r="A6">
            <v>2</v>
          </cell>
          <cell r="B6" t="str">
            <v>PBL</v>
          </cell>
          <cell r="D6">
            <v>38201</v>
          </cell>
          <cell r="BE6">
            <v>5</v>
          </cell>
          <cell r="BN6">
            <v>36</v>
          </cell>
          <cell r="BO6">
            <v>26</v>
          </cell>
          <cell r="BY6">
            <v>2277000</v>
          </cell>
          <cell r="BZ6">
            <v>2257000</v>
          </cell>
          <cell r="CA6">
            <v>500000</v>
          </cell>
        </row>
        <row r="7">
          <cell r="A7">
            <v>3</v>
          </cell>
          <cell r="B7" t="str">
            <v>PDL</v>
          </cell>
          <cell r="D7">
            <v>38201</v>
          </cell>
          <cell r="BH7">
            <v>1</v>
          </cell>
          <cell r="BI7">
            <v>5</v>
          </cell>
          <cell r="BL7">
            <v>5</v>
          </cell>
          <cell r="BN7">
            <v>59</v>
          </cell>
          <cell r="BY7">
            <v>2482800</v>
          </cell>
          <cell r="BZ7">
            <v>2395000</v>
          </cell>
          <cell r="CG7">
            <v>19</v>
          </cell>
          <cell r="CI7">
            <v>4</v>
          </cell>
          <cell r="CK7">
            <v>760440</v>
          </cell>
          <cell r="CL7">
            <v>681500</v>
          </cell>
        </row>
        <row r="8">
          <cell r="A8">
            <v>4</v>
          </cell>
          <cell r="B8" t="str">
            <v>PDL</v>
          </cell>
          <cell r="D8">
            <v>38201</v>
          </cell>
          <cell r="I8">
            <v>12</v>
          </cell>
          <cell r="Z8">
            <v>24000</v>
          </cell>
          <cell r="BO8">
            <v>4</v>
          </cell>
          <cell r="BY8">
            <v>132000</v>
          </cell>
        </row>
        <row r="9">
          <cell r="A9">
            <v>6</v>
          </cell>
          <cell r="B9" t="str">
            <v>PNHVT</v>
          </cell>
          <cell r="D9">
            <v>38201</v>
          </cell>
          <cell r="AN9">
            <v>120</v>
          </cell>
          <cell r="AO9">
            <v>80</v>
          </cell>
          <cell r="AQ9">
            <v>10</v>
          </cell>
          <cell r="AX9">
            <v>10</v>
          </cell>
          <cell r="BC9">
            <v>100</v>
          </cell>
          <cell r="BH9">
            <v>100</v>
          </cell>
          <cell r="BI9">
            <v>100</v>
          </cell>
          <cell r="BN9">
            <v>800</v>
          </cell>
          <cell r="BO9">
            <v>200</v>
          </cell>
          <cell r="BY9">
            <v>59895000</v>
          </cell>
          <cell r="BZ9">
            <v>56600775</v>
          </cell>
        </row>
        <row r="10">
          <cell r="A10">
            <v>7</v>
          </cell>
          <cell r="B10" t="str">
            <v>PNHVT</v>
          </cell>
          <cell r="D10">
            <v>38201</v>
          </cell>
          <cell r="AN10">
            <v>40</v>
          </cell>
          <cell r="BC10">
            <v>40</v>
          </cell>
          <cell r="BH10">
            <v>20</v>
          </cell>
          <cell r="BI10">
            <v>20</v>
          </cell>
          <cell r="BN10">
            <v>80</v>
          </cell>
          <cell r="BO10">
            <v>40</v>
          </cell>
          <cell r="BY10">
            <v>9976000</v>
          </cell>
          <cell r="BZ10">
            <v>9427320</v>
          </cell>
        </row>
        <row r="11">
          <cell r="A11">
            <v>8</v>
          </cell>
          <cell r="B11" t="str">
            <v>PMBH</v>
          </cell>
          <cell r="D11">
            <v>38201</v>
          </cell>
          <cell r="E11">
            <v>240</v>
          </cell>
          <cell r="I11">
            <v>240</v>
          </cell>
          <cell r="Z11">
            <v>960000</v>
          </cell>
          <cell r="AA11">
            <v>907200</v>
          </cell>
          <cell r="BN11">
            <v>320</v>
          </cell>
          <cell r="BO11">
            <v>80</v>
          </cell>
          <cell r="BY11">
            <v>13520000</v>
          </cell>
          <cell r="BZ11">
            <v>12776400</v>
          </cell>
        </row>
        <row r="12">
          <cell r="A12">
            <v>12</v>
          </cell>
          <cell r="B12" t="str">
            <v>QNNBLD</v>
          </cell>
          <cell r="D12">
            <v>38201</v>
          </cell>
          <cell r="BO12">
            <v>5</v>
          </cell>
          <cell r="BY12">
            <v>165000</v>
          </cell>
          <cell r="BZ12">
            <v>156000</v>
          </cell>
        </row>
        <row r="13">
          <cell r="A13">
            <v>13</v>
          </cell>
          <cell r="B13" t="str">
            <v>PTBH</v>
          </cell>
          <cell r="D13">
            <v>38201</v>
          </cell>
          <cell r="AN13">
            <v>120</v>
          </cell>
          <cell r="AO13">
            <v>80</v>
          </cell>
          <cell r="BB13">
            <v>100</v>
          </cell>
          <cell r="BC13">
            <v>100</v>
          </cell>
          <cell r="BY13">
            <v>20360000</v>
          </cell>
          <cell r="BZ13">
            <v>19240200</v>
          </cell>
        </row>
        <row r="14">
          <cell r="A14">
            <v>14</v>
          </cell>
          <cell r="B14" t="str">
            <v>PPLK</v>
          </cell>
          <cell r="D14">
            <v>38201</v>
          </cell>
          <cell r="BN14">
            <v>480</v>
          </cell>
          <cell r="BO14">
            <v>320</v>
          </cell>
          <cell r="BY14">
            <v>26880000</v>
          </cell>
          <cell r="BZ14">
            <v>25401600</v>
          </cell>
        </row>
        <row r="15">
          <cell r="A15">
            <v>15</v>
          </cell>
          <cell r="B15" t="str">
            <v>PMPL</v>
          </cell>
          <cell r="D15">
            <v>38201</v>
          </cell>
          <cell r="U15">
            <v>84</v>
          </cell>
          <cell r="Z15">
            <v>546000</v>
          </cell>
          <cell r="AA15">
            <v>515970</v>
          </cell>
          <cell r="AN15">
            <v>40</v>
          </cell>
          <cell r="AO15">
            <v>40</v>
          </cell>
          <cell r="BH15">
            <v>40</v>
          </cell>
          <cell r="BI15">
            <v>40</v>
          </cell>
          <cell r="BN15">
            <v>400</v>
          </cell>
          <cell r="BO15">
            <v>600</v>
          </cell>
          <cell r="BY15">
            <v>40732000</v>
          </cell>
          <cell r="BZ15">
            <v>38491740</v>
          </cell>
        </row>
        <row r="16">
          <cell r="A16">
            <v>16</v>
          </cell>
          <cell r="B16" t="str">
            <v>PDL</v>
          </cell>
          <cell r="D16">
            <v>38201</v>
          </cell>
          <cell r="AE16">
            <v>2</v>
          </cell>
          <cell r="BO16">
            <v>1.5</v>
          </cell>
          <cell r="BY16">
            <v>137500</v>
          </cell>
        </row>
        <row r="17">
          <cell r="A17">
            <v>18</v>
          </cell>
          <cell r="B17" t="str">
            <v>QNNBLD</v>
          </cell>
          <cell r="D17">
            <v>38202</v>
          </cell>
          <cell r="BO17">
            <v>8</v>
          </cell>
          <cell r="BY17">
            <v>264000</v>
          </cell>
        </row>
        <row r="18">
          <cell r="A18">
            <v>19</v>
          </cell>
          <cell r="B18" t="str">
            <v>PDL</v>
          </cell>
          <cell r="D18">
            <v>38202</v>
          </cell>
          <cell r="BH18">
            <v>5</v>
          </cell>
          <cell r="BI18">
            <v>5</v>
          </cell>
          <cell r="BL18">
            <v>36</v>
          </cell>
          <cell r="BM18">
            <v>5</v>
          </cell>
          <cell r="BY18">
            <v>1853000</v>
          </cell>
          <cell r="BZ18">
            <v>1795500</v>
          </cell>
          <cell r="CG18">
            <v>5</v>
          </cell>
          <cell r="CK18">
            <v>180000</v>
          </cell>
          <cell r="CL18">
            <v>173000</v>
          </cell>
        </row>
        <row r="19">
          <cell r="A19">
            <v>20</v>
          </cell>
          <cell r="B19" t="str">
            <v>PBL</v>
          </cell>
          <cell r="D19">
            <v>38202</v>
          </cell>
          <cell r="I19">
            <v>60</v>
          </cell>
          <cell r="Z19">
            <v>120000</v>
          </cell>
          <cell r="AA19">
            <v>120000</v>
          </cell>
          <cell r="AE19">
            <v>5</v>
          </cell>
          <cell r="AO19">
            <v>2</v>
          </cell>
          <cell r="BE19">
            <v>5</v>
          </cell>
          <cell r="BH19">
            <v>10</v>
          </cell>
          <cell r="BL19">
            <v>5</v>
          </cell>
          <cell r="BM19">
            <v>1</v>
          </cell>
          <cell r="BN19">
            <v>22</v>
          </cell>
          <cell r="BO19">
            <v>10</v>
          </cell>
          <cell r="BY19">
            <v>2289000</v>
          </cell>
          <cell r="BZ19">
            <v>2266000</v>
          </cell>
          <cell r="CD19">
            <v>30</v>
          </cell>
          <cell r="CK19">
            <v>276000</v>
          </cell>
          <cell r="CL19">
            <v>177000</v>
          </cell>
        </row>
        <row r="20">
          <cell r="A20">
            <v>39</v>
          </cell>
          <cell r="B20" t="str">
            <v>PDL</v>
          </cell>
          <cell r="D20">
            <v>38202</v>
          </cell>
          <cell r="U20">
            <v>30</v>
          </cell>
          <cell r="Z20">
            <v>195000</v>
          </cell>
        </row>
        <row r="21">
          <cell r="A21">
            <v>56</v>
          </cell>
          <cell r="B21" t="str">
            <v>PDL</v>
          </cell>
          <cell r="D21">
            <v>38203</v>
          </cell>
          <cell r="BO21">
            <v>2</v>
          </cell>
          <cell r="BY21">
            <v>66000</v>
          </cell>
        </row>
        <row r="22">
          <cell r="A22">
            <v>21</v>
          </cell>
          <cell r="B22" t="str">
            <v>QQUANGDN</v>
          </cell>
          <cell r="D22">
            <v>38203</v>
          </cell>
          <cell r="E22">
            <v>12</v>
          </cell>
          <cell r="I22">
            <v>12</v>
          </cell>
          <cell r="Z22">
            <v>48000</v>
          </cell>
          <cell r="AE22">
            <v>10</v>
          </cell>
          <cell r="AO22">
            <v>15</v>
          </cell>
          <cell r="AQ22">
            <v>10</v>
          </cell>
          <cell r="AY22">
            <v>10</v>
          </cell>
          <cell r="BB22">
            <v>5</v>
          </cell>
          <cell r="BO22">
            <v>10</v>
          </cell>
          <cell r="BY22">
            <v>2761040</v>
          </cell>
        </row>
        <row r="23">
          <cell r="A23">
            <v>22</v>
          </cell>
          <cell r="B23" t="str">
            <v>QCHAUDN</v>
          </cell>
          <cell r="D23">
            <v>38203</v>
          </cell>
          <cell r="AE23">
            <v>40</v>
          </cell>
          <cell r="BY23">
            <v>1760000</v>
          </cell>
        </row>
        <row r="24">
          <cell r="A24">
            <v>23</v>
          </cell>
          <cell r="B24" t="str">
            <v>QL.ANHDN</v>
          </cell>
          <cell r="D24">
            <v>38203</v>
          </cell>
          <cell r="I24">
            <v>60</v>
          </cell>
          <cell r="Z24">
            <v>120000</v>
          </cell>
          <cell r="AE24">
            <v>10</v>
          </cell>
          <cell r="BY24">
            <v>440000</v>
          </cell>
        </row>
        <row r="25">
          <cell r="A25">
            <v>24</v>
          </cell>
          <cell r="B25" t="str">
            <v>QH.LINHDN</v>
          </cell>
          <cell r="D25">
            <v>38203</v>
          </cell>
          <cell r="AE25">
            <v>40</v>
          </cell>
          <cell r="BY25">
            <v>1760000</v>
          </cell>
        </row>
        <row r="26">
          <cell r="A26">
            <v>25</v>
          </cell>
          <cell r="B26" t="str">
            <v>PNHVT</v>
          </cell>
          <cell r="D26">
            <v>38203</v>
          </cell>
          <cell r="I26">
            <v>480</v>
          </cell>
          <cell r="K26">
            <v>240</v>
          </cell>
          <cell r="W26">
            <v>5</v>
          </cell>
          <cell r="Z26">
            <v>1636000</v>
          </cell>
          <cell r="BB26">
            <v>5</v>
          </cell>
          <cell r="BC26">
            <v>5</v>
          </cell>
          <cell r="BI26">
            <v>20</v>
          </cell>
          <cell r="BO26">
            <v>5</v>
          </cell>
          <cell r="BY26">
            <v>1649000</v>
          </cell>
        </row>
        <row r="27">
          <cell r="A27">
            <v>26</v>
          </cell>
          <cell r="B27" t="str">
            <v>PNHVT</v>
          </cell>
          <cell r="D27">
            <v>38203</v>
          </cell>
          <cell r="AE27">
            <v>40</v>
          </cell>
          <cell r="BB27">
            <v>20</v>
          </cell>
          <cell r="BH27">
            <v>20</v>
          </cell>
          <cell r="BK27">
            <v>40</v>
          </cell>
          <cell r="BN27">
            <v>40</v>
          </cell>
          <cell r="BO27">
            <v>40</v>
          </cell>
          <cell r="BY27">
            <v>8192000</v>
          </cell>
          <cell r="CG27">
            <v>200</v>
          </cell>
          <cell r="CK27">
            <v>7200000</v>
          </cell>
        </row>
        <row r="28">
          <cell r="A28">
            <v>27</v>
          </cell>
          <cell r="B28" t="str">
            <v>PNHVT</v>
          </cell>
          <cell r="D28">
            <v>38203</v>
          </cell>
          <cell r="BC28">
            <v>20</v>
          </cell>
          <cell r="BI28">
            <v>20</v>
          </cell>
          <cell r="BN28">
            <v>200</v>
          </cell>
          <cell r="BY28">
            <v>2040000</v>
          </cell>
        </row>
        <row r="29">
          <cell r="A29">
            <v>28</v>
          </cell>
          <cell r="B29" t="str">
            <v>QTHUYDN</v>
          </cell>
          <cell r="D29">
            <v>38203</v>
          </cell>
          <cell r="AE29">
            <v>20</v>
          </cell>
          <cell r="AF29">
            <v>2</v>
          </cell>
          <cell r="AG29">
            <v>3</v>
          </cell>
          <cell r="AH29">
            <v>4</v>
          </cell>
          <cell r="AI29">
            <v>2</v>
          </cell>
          <cell r="BE29">
            <v>5</v>
          </cell>
          <cell r="BY29">
            <v>1789600</v>
          </cell>
        </row>
        <row r="30">
          <cell r="A30">
            <v>29</v>
          </cell>
          <cell r="B30" t="str">
            <v>QNGADN</v>
          </cell>
          <cell r="D30">
            <v>38203</v>
          </cell>
          <cell r="AE30">
            <v>40</v>
          </cell>
          <cell r="AO30">
            <v>40</v>
          </cell>
          <cell r="AU30">
            <v>5</v>
          </cell>
          <cell r="BY30">
            <v>3782660</v>
          </cell>
        </row>
        <row r="31">
          <cell r="A31">
            <v>30</v>
          </cell>
          <cell r="B31" t="str">
            <v>QLIEUDN</v>
          </cell>
          <cell r="D31">
            <v>38203</v>
          </cell>
          <cell r="AG31">
            <v>10</v>
          </cell>
          <cell r="AI31">
            <v>5</v>
          </cell>
          <cell r="BY31">
            <v>1020000</v>
          </cell>
        </row>
        <row r="32">
          <cell r="A32">
            <v>31</v>
          </cell>
          <cell r="B32" t="str">
            <v>QM.LINHDN</v>
          </cell>
          <cell r="D32">
            <v>38203</v>
          </cell>
          <cell r="U32">
            <v>4</v>
          </cell>
          <cell r="Z32">
            <v>24580</v>
          </cell>
          <cell r="AE32">
            <v>15</v>
          </cell>
          <cell r="BY32">
            <v>660000</v>
          </cell>
        </row>
        <row r="33">
          <cell r="A33">
            <v>32</v>
          </cell>
          <cell r="B33" t="str">
            <v>QWINDN</v>
          </cell>
          <cell r="D33">
            <v>38203</v>
          </cell>
          <cell r="AE33">
            <v>15</v>
          </cell>
          <cell r="BY33">
            <v>660000</v>
          </cell>
        </row>
        <row r="34">
          <cell r="A34">
            <v>33</v>
          </cell>
          <cell r="B34" t="str">
            <v>QHANGBD</v>
          </cell>
          <cell r="D34">
            <v>38203</v>
          </cell>
          <cell r="AE34">
            <v>240</v>
          </cell>
          <cell r="BY34">
            <v>10560000</v>
          </cell>
        </row>
        <row r="35">
          <cell r="A35">
            <v>34</v>
          </cell>
          <cell r="B35" t="str">
            <v>QBACHDN</v>
          </cell>
          <cell r="D35">
            <v>38203</v>
          </cell>
          <cell r="AE35">
            <v>10</v>
          </cell>
          <cell r="BY35">
            <v>440000</v>
          </cell>
        </row>
        <row r="36">
          <cell r="A36">
            <v>35</v>
          </cell>
          <cell r="B36" t="str">
            <v>QN.DUNGDN</v>
          </cell>
          <cell r="D36">
            <v>38203</v>
          </cell>
          <cell r="AE36">
            <v>10</v>
          </cell>
          <cell r="AF36">
            <v>1</v>
          </cell>
          <cell r="AL36">
            <v>1</v>
          </cell>
          <cell r="BY36">
            <v>628000</v>
          </cell>
        </row>
        <row r="37">
          <cell r="A37">
            <v>36</v>
          </cell>
          <cell r="B37" t="str">
            <v>QTUBD</v>
          </cell>
          <cell r="D37">
            <v>38203</v>
          </cell>
          <cell r="AG37">
            <v>10</v>
          </cell>
          <cell r="BQ37">
            <v>5</v>
          </cell>
          <cell r="BT37">
            <v>2</v>
          </cell>
          <cell r="BY37">
            <v>1026160</v>
          </cell>
        </row>
        <row r="38">
          <cell r="A38">
            <v>37</v>
          </cell>
          <cell r="B38" t="str">
            <v>Q86DN</v>
          </cell>
          <cell r="D38">
            <v>38203</v>
          </cell>
          <cell r="AO38">
            <v>20</v>
          </cell>
          <cell r="BO38">
            <v>20</v>
          </cell>
          <cell r="BY38">
            <v>1501200</v>
          </cell>
        </row>
        <row r="39">
          <cell r="A39">
            <v>38</v>
          </cell>
          <cell r="B39" t="str">
            <v>QMYBD</v>
          </cell>
          <cell r="D39">
            <v>38203</v>
          </cell>
          <cell r="U39">
            <v>14</v>
          </cell>
          <cell r="Z39">
            <v>86156</v>
          </cell>
          <cell r="AE39">
            <v>50</v>
          </cell>
          <cell r="BC39">
            <v>20</v>
          </cell>
          <cell r="BP39">
            <v>20</v>
          </cell>
          <cell r="BQ39">
            <v>5</v>
          </cell>
          <cell r="BY39">
            <v>4374800</v>
          </cell>
        </row>
        <row r="40">
          <cell r="A40">
            <v>40</v>
          </cell>
          <cell r="B40" t="str">
            <v>QSONDN</v>
          </cell>
          <cell r="D40">
            <v>38203</v>
          </cell>
          <cell r="AE40">
            <v>20</v>
          </cell>
          <cell r="AF40">
            <v>10</v>
          </cell>
          <cell r="AG40">
            <v>5</v>
          </cell>
          <cell r="BY40">
            <v>1700000</v>
          </cell>
        </row>
        <row r="41">
          <cell r="A41">
            <v>41</v>
          </cell>
          <cell r="B41" t="str">
            <v>QHIEPDN</v>
          </cell>
          <cell r="D41">
            <v>38203</v>
          </cell>
          <cell r="BO41">
            <v>40</v>
          </cell>
          <cell r="BY41">
            <v>1320000</v>
          </cell>
        </row>
        <row r="42">
          <cell r="A42">
            <v>42</v>
          </cell>
          <cell r="B42" t="str">
            <v>QLLDN</v>
          </cell>
          <cell r="D42">
            <v>38203</v>
          </cell>
          <cell r="BK42">
            <v>40</v>
          </cell>
          <cell r="BY42">
            <v>1680000</v>
          </cell>
        </row>
        <row r="43">
          <cell r="A43">
            <v>43</v>
          </cell>
          <cell r="B43" t="str">
            <v>QL.ANHDN</v>
          </cell>
          <cell r="D43">
            <v>38203</v>
          </cell>
          <cell r="AO43">
            <v>15</v>
          </cell>
          <cell r="BO43">
            <v>15</v>
          </cell>
          <cell r="BY43">
            <v>1125900</v>
          </cell>
        </row>
        <row r="44">
          <cell r="A44">
            <v>44</v>
          </cell>
          <cell r="B44" t="str">
            <v>QNNBLD</v>
          </cell>
          <cell r="D44">
            <v>38203</v>
          </cell>
          <cell r="BO44">
            <v>20</v>
          </cell>
          <cell r="BY44">
            <v>660000</v>
          </cell>
        </row>
        <row r="45">
          <cell r="A45">
            <v>45</v>
          </cell>
          <cell r="B45" t="str">
            <v>QH.ANDN</v>
          </cell>
          <cell r="D45">
            <v>38203</v>
          </cell>
          <cell r="I45">
            <v>24</v>
          </cell>
          <cell r="U45">
            <v>6</v>
          </cell>
          <cell r="Z45">
            <v>84870</v>
          </cell>
          <cell r="AE45">
            <v>10</v>
          </cell>
          <cell r="BY45">
            <v>440000</v>
          </cell>
        </row>
        <row r="46">
          <cell r="A46">
            <v>46</v>
          </cell>
          <cell r="B46" t="str">
            <v>QHANHDN</v>
          </cell>
          <cell r="D46">
            <v>38203</v>
          </cell>
          <cell r="AE46">
            <v>20</v>
          </cell>
          <cell r="AH46">
            <v>1</v>
          </cell>
          <cell r="AL46">
            <v>0.5</v>
          </cell>
          <cell r="BY46">
            <v>1016000</v>
          </cell>
        </row>
        <row r="47">
          <cell r="A47">
            <v>47</v>
          </cell>
          <cell r="B47" t="str">
            <v>QDIEMDN</v>
          </cell>
          <cell r="D47">
            <v>38203</v>
          </cell>
          <cell r="AE47">
            <v>20</v>
          </cell>
          <cell r="AF47">
            <v>10</v>
          </cell>
          <cell r="AG47">
            <v>2</v>
          </cell>
          <cell r="AL47">
            <v>3</v>
          </cell>
          <cell r="AN47">
            <v>5</v>
          </cell>
          <cell r="AO47">
            <v>20</v>
          </cell>
          <cell r="BC47">
            <v>10</v>
          </cell>
          <cell r="BE47">
            <v>40</v>
          </cell>
          <cell r="BY47">
            <v>5003300</v>
          </cell>
        </row>
        <row r="48">
          <cell r="A48">
            <v>48</v>
          </cell>
          <cell r="B48" t="str">
            <v>QC.NGUONDN</v>
          </cell>
          <cell r="D48">
            <v>38203</v>
          </cell>
          <cell r="AE48">
            <v>20</v>
          </cell>
          <cell r="BY48">
            <v>880000</v>
          </cell>
        </row>
        <row r="49">
          <cell r="A49">
            <v>49</v>
          </cell>
          <cell r="B49" t="str">
            <v>QCHAUDN</v>
          </cell>
          <cell r="D49">
            <v>38203</v>
          </cell>
          <cell r="AE49">
            <v>40</v>
          </cell>
          <cell r="AN49">
            <v>10</v>
          </cell>
          <cell r="BY49">
            <v>2200000</v>
          </cell>
        </row>
        <row r="50">
          <cell r="A50">
            <v>51</v>
          </cell>
          <cell r="B50" t="str">
            <v>QV.ANHDN</v>
          </cell>
          <cell r="D50">
            <v>38203</v>
          </cell>
          <cell r="U50">
            <v>4</v>
          </cell>
          <cell r="Z50">
            <v>24580</v>
          </cell>
          <cell r="AE50">
            <v>20</v>
          </cell>
          <cell r="BY50">
            <v>880000</v>
          </cell>
        </row>
        <row r="51">
          <cell r="A51">
            <v>52</v>
          </cell>
          <cell r="B51" t="str">
            <v>QKHOADN</v>
          </cell>
          <cell r="D51">
            <v>38203</v>
          </cell>
          <cell r="AE51">
            <v>40</v>
          </cell>
          <cell r="AH51">
            <v>5</v>
          </cell>
          <cell r="AL51">
            <v>5</v>
          </cell>
          <cell r="BY51">
            <v>2780000</v>
          </cell>
        </row>
        <row r="52">
          <cell r="A52">
            <v>53</v>
          </cell>
          <cell r="B52" t="str">
            <v>QTHANHVT</v>
          </cell>
          <cell r="D52">
            <v>38203</v>
          </cell>
          <cell r="AE52">
            <v>50</v>
          </cell>
          <cell r="BY52">
            <v>2200000</v>
          </cell>
        </row>
        <row r="53">
          <cell r="A53">
            <v>54</v>
          </cell>
          <cell r="B53" t="str">
            <v>QTUYENBD</v>
          </cell>
          <cell r="D53">
            <v>38203</v>
          </cell>
          <cell r="AE53">
            <v>10</v>
          </cell>
          <cell r="BY53">
            <v>440000</v>
          </cell>
        </row>
        <row r="54">
          <cell r="A54">
            <v>55</v>
          </cell>
          <cell r="B54" t="str">
            <v>QT.NGHIADN</v>
          </cell>
          <cell r="D54">
            <v>38203</v>
          </cell>
          <cell r="AE54">
            <v>30</v>
          </cell>
          <cell r="BE54">
            <v>10</v>
          </cell>
          <cell r="BR54">
            <v>10</v>
          </cell>
          <cell r="BY54">
            <v>2277200</v>
          </cell>
        </row>
        <row r="55">
          <cell r="A55">
            <v>57</v>
          </cell>
          <cell r="B55" t="str">
            <v>QS.BINHDN</v>
          </cell>
          <cell r="D55">
            <v>38203</v>
          </cell>
          <cell r="BI55">
            <v>10</v>
          </cell>
          <cell r="BY55">
            <v>460000</v>
          </cell>
        </row>
        <row r="56">
          <cell r="A56">
            <v>58</v>
          </cell>
          <cell r="B56" t="str">
            <v>QNAMDN</v>
          </cell>
          <cell r="D56">
            <v>38203</v>
          </cell>
          <cell r="AE56">
            <v>15</v>
          </cell>
          <cell r="BY56">
            <v>660000</v>
          </cell>
        </row>
        <row r="57">
          <cell r="A57">
            <v>60</v>
          </cell>
          <cell r="B57" t="str">
            <v>PBL</v>
          </cell>
          <cell r="D57">
            <v>38203</v>
          </cell>
          <cell r="I57">
            <v>72</v>
          </cell>
          <cell r="Z57">
            <v>144000</v>
          </cell>
          <cell r="BI57">
            <v>1</v>
          </cell>
          <cell r="BK57">
            <v>1</v>
          </cell>
          <cell r="BL57">
            <v>2</v>
          </cell>
          <cell r="BN57">
            <v>42</v>
          </cell>
          <cell r="BO57">
            <v>15</v>
          </cell>
          <cell r="BY57">
            <v>2091000</v>
          </cell>
          <cell r="CD57">
            <v>27</v>
          </cell>
          <cell r="CH57">
            <v>6</v>
          </cell>
          <cell r="CK57">
            <v>357600</v>
          </cell>
        </row>
        <row r="58">
          <cell r="A58">
            <v>61</v>
          </cell>
          <cell r="B58" t="str">
            <v>PDL</v>
          </cell>
          <cell r="D58">
            <v>38203</v>
          </cell>
          <cell r="E58">
            <v>60</v>
          </cell>
          <cell r="I58">
            <v>60</v>
          </cell>
          <cell r="Z58">
            <v>240000</v>
          </cell>
          <cell r="BN58">
            <v>55</v>
          </cell>
          <cell r="BO58">
            <v>3</v>
          </cell>
          <cell r="BY58">
            <v>1969000</v>
          </cell>
          <cell r="CG58">
            <v>2</v>
          </cell>
          <cell r="CK58">
            <v>72000</v>
          </cell>
        </row>
        <row r="59">
          <cell r="A59">
            <v>63</v>
          </cell>
          <cell r="B59" t="str">
            <v>QTAIDN</v>
          </cell>
          <cell r="D59">
            <v>38203</v>
          </cell>
          <cell r="AE59">
            <v>30</v>
          </cell>
          <cell r="BY59">
            <v>1320000</v>
          </cell>
        </row>
        <row r="60">
          <cell r="A60">
            <v>64</v>
          </cell>
          <cell r="B60" t="str">
            <v>QHIEPDN</v>
          </cell>
          <cell r="D60">
            <v>38203</v>
          </cell>
          <cell r="AG60">
            <v>5</v>
          </cell>
          <cell r="AH60">
            <v>5</v>
          </cell>
          <cell r="BY60">
            <v>640000</v>
          </cell>
        </row>
        <row r="61">
          <cell r="A61">
            <v>65</v>
          </cell>
          <cell r="B61" t="str">
            <v>PDL</v>
          </cell>
          <cell r="D61">
            <v>38203</v>
          </cell>
          <cell r="BO61">
            <v>2</v>
          </cell>
          <cell r="BY61">
            <v>66000</v>
          </cell>
        </row>
        <row r="62">
          <cell r="A62">
            <v>66</v>
          </cell>
          <cell r="B62" t="str">
            <v>QHAIVT</v>
          </cell>
          <cell r="D62">
            <v>38203</v>
          </cell>
          <cell r="AE62">
            <v>10</v>
          </cell>
          <cell r="AL62">
            <v>1</v>
          </cell>
          <cell r="BY62">
            <v>576000</v>
          </cell>
        </row>
        <row r="63">
          <cell r="A63">
            <v>67</v>
          </cell>
          <cell r="B63" t="str">
            <v>PDL</v>
          </cell>
          <cell r="D63">
            <v>38203</v>
          </cell>
          <cell r="BO63">
            <v>6</v>
          </cell>
          <cell r="BY63">
            <v>198000</v>
          </cell>
        </row>
        <row r="64">
          <cell r="A64">
            <v>68</v>
          </cell>
          <cell r="B64" t="str">
            <v>PBL</v>
          </cell>
          <cell r="D64">
            <v>38203</v>
          </cell>
          <cell r="U64">
            <v>10</v>
          </cell>
          <cell r="Z64">
            <v>65000</v>
          </cell>
          <cell r="BO64">
            <v>2</v>
          </cell>
          <cell r="BY64">
            <v>66000</v>
          </cell>
        </row>
        <row r="65">
          <cell r="A65">
            <v>69</v>
          </cell>
          <cell r="B65" t="str">
            <v>PPBD</v>
          </cell>
          <cell r="D65">
            <v>38203</v>
          </cell>
          <cell r="U65">
            <v>100</v>
          </cell>
          <cell r="Z65">
            <v>650000</v>
          </cell>
          <cell r="AA65">
            <v>614250</v>
          </cell>
          <cell r="AN65">
            <v>80</v>
          </cell>
          <cell r="BC65">
            <v>60</v>
          </cell>
          <cell r="BH65">
            <v>40</v>
          </cell>
          <cell r="BI65">
            <v>240</v>
          </cell>
          <cell r="BN65">
            <v>920</v>
          </cell>
          <cell r="BO65">
            <v>480</v>
          </cell>
          <cell r="BY65">
            <v>67072000</v>
          </cell>
          <cell r="BZ65">
            <v>63383040</v>
          </cell>
        </row>
        <row r="66">
          <cell r="A66">
            <v>70</v>
          </cell>
          <cell r="B66" t="str">
            <v>PDL</v>
          </cell>
          <cell r="D66">
            <v>38203</v>
          </cell>
          <cell r="I66">
            <v>24</v>
          </cell>
          <cell r="Z66">
            <v>48000</v>
          </cell>
          <cell r="BN66">
            <v>3</v>
          </cell>
          <cell r="BY66">
            <v>102000</v>
          </cell>
        </row>
        <row r="67">
          <cell r="A67">
            <v>71</v>
          </cell>
          <cell r="B67" t="str">
            <v>PHDL</v>
          </cell>
          <cell r="D67">
            <v>38203</v>
          </cell>
          <cell r="BO67">
            <v>40</v>
          </cell>
          <cell r="BY67">
            <v>1320000</v>
          </cell>
        </row>
        <row r="68">
          <cell r="A68">
            <v>72</v>
          </cell>
          <cell r="B68" t="str">
            <v>PBL</v>
          </cell>
          <cell r="D68">
            <v>38204</v>
          </cell>
          <cell r="I68">
            <v>60</v>
          </cell>
          <cell r="Z68">
            <v>120000</v>
          </cell>
          <cell r="BE68">
            <v>1</v>
          </cell>
          <cell r="BL68">
            <v>1</v>
          </cell>
          <cell r="BN68">
            <v>82</v>
          </cell>
          <cell r="BO68">
            <v>18</v>
          </cell>
          <cell r="BY68">
            <v>3461000</v>
          </cell>
          <cell r="CD68">
            <v>10</v>
          </cell>
          <cell r="CG68">
            <v>5</v>
          </cell>
          <cell r="CH68">
            <v>26</v>
          </cell>
          <cell r="CI68">
            <v>31</v>
          </cell>
          <cell r="CK68">
            <v>1337610</v>
          </cell>
        </row>
        <row r="69">
          <cell r="A69">
            <v>73</v>
          </cell>
          <cell r="B69" t="str">
            <v>PDL</v>
          </cell>
          <cell r="D69">
            <v>38204</v>
          </cell>
          <cell r="BH69">
            <v>3</v>
          </cell>
          <cell r="BI69">
            <v>3</v>
          </cell>
          <cell r="BN69">
            <v>58</v>
          </cell>
          <cell r="BY69">
            <v>2250400</v>
          </cell>
        </row>
        <row r="70">
          <cell r="A70">
            <v>74</v>
          </cell>
          <cell r="B70" t="str">
            <v>QTOIDN</v>
          </cell>
          <cell r="D70">
            <v>38204</v>
          </cell>
          <cell r="BO70">
            <v>20</v>
          </cell>
          <cell r="BY70">
            <v>660000</v>
          </cell>
        </row>
        <row r="71">
          <cell r="A71">
            <v>75</v>
          </cell>
          <cell r="B71" t="str">
            <v>PTBH</v>
          </cell>
          <cell r="D71">
            <v>38204</v>
          </cell>
          <cell r="U71">
            <v>160</v>
          </cell>
          <cell r="Z71">
            <v>1040000</v>
          </cell>
          <cell r="AA71">
            <v>151.2</v>
          </cell>
          <cell r="AN71">
            <v>80</v>
          </cell>
          <cell r="AO71">
            <v>80</v>
          </cell>
          <cell r="BE71">
            <v>40</v>
          </cell>
          <cell r="BN71">
            <v>200</v>
          </cell>
          <cell r="BO71">
            <v>200</v>
          </cell>
          <cell r="BY71">
            <v>22200000</v>
          </cell>
          <cell r="BZ71">
            <v>20979000</v>
          </cell>
        </row>
        <row r="72">
          <cell r="A72">
            <v>76</v>
          </cell>
          <cell r="B72" t="str">
            <v>PPLK</v>
          </cell>
          <cell r="D72">
            <v>38204</v>
          </cell>
          <cell r="AN72">
            <v>80</v>
          </cell>
          <cell r="AO72">
            <v>40</v>
          </cell>
          <cell r="BH72">
            <v>80</v>
          </cell>
          <cell r="BI72">
            <v>140</v>
          </cell>
          <cell r="BN72">
            <v>600</v>
          </cell>
          <cell r="BO72">
            <v>400</v>
          </cell>
          <cell r="BY72">
            <v>49244000</v>
          </cell>
          <cell r="BZ72">
            <v>46535580</v>
          </cell>
        </row>
        <row r="73">
          <cell r="A73">
            <v>77</v>
          </cell>
          <cell r="B73" t="str">
            <v>QT.NGHIADN</v>
          </cell>
          <cell r="D73">
            <v>38204</v>
          </cell>
          <cell r="BW73">
            <v>10</v>
          </cell>
          <cell r="BY73">
            <v>1512800</v>
          </cell>
        </row>
        <row r="74">
          <cell r="A74">
            <v>78</v>
          </cell>
          <cell r="B74" t="str">
            <v>QPHUNGLD</v>
          </cell>
          <cell r="D74">
            <v>38204</v>
          </cell>
          <cell r="AE74">
            <v>20</v>
          </cell>
          <cell r="BY74">
            <v>880000</v>
          </cell>
        </row>
        <row r="75">
          <cell r="A75">
            <v>79</v>
          </cell>
          <cell r="B75" t="str">
            <v>QLIEMLD</v>
          </cell>
          <cell r="D75">
            <v>38204</v>
          </cell>
          <cell r="U75">
            <v>6</v>
          </cell>
          <cell r="Z75">
            <v>36870</v>
          </cell>
          <cell r="AE75">
            <v>5</v>
          </cell>
          <cell r="AH75">
            <v>0.5</v>
          </cell>
          <cell r="AL75">
            <v>1</v>
          </cell>
          <cell r="BY75">
            <v>390000</v>
          </cell>
        </row>
        <row r="76">
          <cell r="A76">
            <v>80</v>
          </cell>
          <cell r="B76" t="str">
            <v>QTOANLD</v>
          </cell>
          <cell r="D76">
            <v>38204</v>
          </cell>
          <cell r="AE76">
            <v>30</v>
          </cell>
          <cell r="BB76">
            <v>2</v>
          </cell>
          <cell r="BC76">
            <v>3</v>
          </cell>
          <cell r="BY76">
            <v>1601600</v>
          </cell>
        </row>
        <row r="77">
          <cell r="A77">
            <v>81</v>
          </cell>
          <cell r="B77" t="str">
            <v>QHIEULD</v>
          </cell>
          <cell r="D77">
            <v>38204</v>
          </cell>
          <cell r="AL77">
            <v>4</v>
          </cell>
          <cell r="BY77">
            <v>544000</v>
          </cell>
        </row>
        <row r="78">
          <cell r="A78">
            <v>83</v>
          </cell>
          <cell r="B78" t="str">
            <v>PPDT</v>
          </cell>
          <cell r="D78">
            <v>38204</v>
          </cell>
          <cell r="U78">
            <v>140</v>
          </cell>
          <cell r="Z78">
            <v>910000</v>
          </cell>
          <cell r="AA78">
            <v>859950</v>
          </cell>
        </row>
        <row r="79">
          <cell r="A79">
            <v>84</v>
          </cell>
          <cell r="B79" t="str">
            <v>QS.BINHDN</v>
          </cell>
          <cell r="D79">
            <v>38204</v>
          </cell>
          <cell r="AE79">
            <v>10</v>
          </cell>
          <cell r="AF79">
            <v>4</v>
          </cell>
          <cell r="AG79">
            <v>4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BY79">
            <v>1428000</v>
          </cell>
        </row>
        <row r="80">
          <cell r="A80">
            <v>90</v>
          </cell>
          <cell r="B80" t="str">
            <v>PTDD</v>
          </cell>
          <cell r="D80">
            <v>38204</v>
          </cell>
          <cell r="BL80">
            <v>40</v>
          </cell>
          <cell r="BM80">
            <v>160</v>
          </cell>
          <cell r="BY80">
            <v>7040000</v>
          </cell>
          <cell r="BZ80">
            <v>6652800</v>
          </cell>
        </row>
        <row r="81">
          <cell r="A81">
            <v>91</v>
          </cell>
          <cell r="B81" t="str">
            <v>PPDT</v>
          </cell>
          <cell r="D81">
            <v>38204</v>
          </cell>
          <cell r="W81">
            <v>20</v>
          </cell>
          <cell r="Z81">
            <v>400000</v>
          </cell>
          <cell r="AA81">
            <v>378000</v>
          </cell>
          <cell r="AU81">
            <v>4</v>
          </cell>
          <cell r="AW81">
            <v>3</v>
          </cell>
          <cell r="AX81">
            <v>2</v>
          </cell>
          <cell r="AY81">
            <v>3</v>
          </cell>
          <cell r="BB81">
            <v>2</v>
          </cell>
          <cell r="BC81">
            <v>10</v>
          </cell>
          <cell r="BH81">
            <v>20</v>
          </cell>
          <cell r="BI81">
            <v>60</v>
          </cell>
          <cell r="BK81">
            <v>20</v>
          </cell>
          <cell r="BN81">
            <v>280</v>
          </cell>
          <cell r="BO81">
            <v>200</v>
          </cell>
          <cell r="BY81">
            <v>22669600</v>
          </cell>
          <cell r="BZ81">
            <v>21422772</v>
          </cell>
        </row>
        <row r="82">
          <cell r="A82">
            <v>92</v>
          </cell>
          <cell r="B82" t="str">
            <v>PHDL</v>
          </cell>
          <cell r="D82">
            <v>38204</v>
          </cell>
          <cell r="BD82">
            <v>40</v>
          </cell>
          <cell r="BI82">
            <v>200</v>
          </cell>
          <cell r="BL82">
            <v>200</v>
          </cell>
          <cell r="BN82">
            <v>400</v>
          </cell>
          <cell r="BO82">
            <v>200</v>
          </cell>
          <cell r="BY82">
            <v>39240000</v>
          </cell>
          <cell r="BZ82">
            <v>37081800</v>
          </cell>
        </row>
        <row r="83">
          <cell r="A83">
            <v>95</v>
          </cell>
          <cell r="B83" t="str">
            <v>PDL</v>
          </cell>
          <cell r="D83">
            <v>38204</v>
          </cell>
          <cell r="AE83">
            <v>2</v>
          </cell>
          <cell r="BY83">
            <v>88000</v>
          </cell>
        </row>
        <row r="84">
          <cell r="A84">
            <v>97</v>
          </cell>
          <cell r="B84" t="str">
            <v>PDL</v>
          </cell>
          <cell r="D84">
            <v>38205</v>
          </cell>
          <cell r="BK84">
            <v>10</v>
          </cell>
          <cell r="BY84">
            <v>420000</v>
          </cell>
        </row>
        <row r="85">
          <cell r="A85">
            <v>100</v>
          </cell>
          <cell r="B85" t="str">
            <v>PDL</v>
          </cell>
          <cell r="D85">
            <v>38205</v>
          </cell>
          <cell r="U85">
            <v>10</v>
          </cell>
          <cell r="Z85">
            <v>65000</v>
          </cell>
          <cell r="AE85">
            <v>2</v>
          </cell>
          <cell r="BH85">
            <v>18</v>
          </cell>
          <cell r="BI85">
            <v>9</v>
          </cell>
          <cell r="BN85">
            <v>16</v>
          </cell>
          <cell r="BO85">
            <v>7</v>
          </cell>
          <cell r="BY85">
            <v>2119400</v>
          </cell>
          <cell r="CI85">
            <v>26</v>
          </cell>
          <cell r="CK85">
            <v>496860</v>
          </cell>
        </row>
        <row r="86">
          <cell r="A86">
            <v>101</v>
          </cell>
          <cell r="B86" t="str">
            <v>PBL</v>
          </cell>
          <cell r="D86">
            <v>38205</v>
          </cell>
          <cell r="E86">
            <v>24</v>
          </cell>
          <cell r="I86">
            <v>36</v>
          </cell>
          <cell r="Z86">
            <v>120000</v>
          </cell>
          <cell r="AE86">
            <v>10</v>
          </cell>
          <cell r="AV86">
            <v>3</v>
          </cell>
          <cell r="BD86">
            <v>15</v>
          </cell>
          <cell r="BH86">
            <v>20</v>
          </cell>
          <cell r="BI86">
            <v>17</v>
          </cell>
          <cell r="BN86">
            <v>100</v>
          </cell>
          <cell r="BO86">
            <v>51</v>
          </cell>
          <cell r="BY86">
            <v>8201000</v>
          </cell>
        </row>
        <row r="87">
          <cell r="A87">
            <v>101</v>
          </cell>
          <cell r="B87" t="str">
            <v>QH.VANLD</v>
          </cell>
          <cell r="D87">
            <v>38205</v>
          </cell>
          <cell r="BK87">
            <v>20</v>
          </cell>
          <cell r="BY87">
            <v>840000</v>
          </cell>
        </row>
        <row r="88">
          <cell r="A88">
            <v>102</v>
          </cell>
          <cell r="B88" t="str">
            <v>PDL</v>
          </cell>
          <cell r="D88">
            <v>38205</v>
          </cell>
          <cell r="CI88">
            <v>3</v>
          </cell>
          <cell r="CK88">
            <v>57330</v>
          </cell>
        </row>
        <row r="89">
          <cell r="A89">
            <v>103</v>
          </cell>
          <cell r="B89" t="str">
            <v>QU.UONGLD</v>
          </cell>
          <cell r="D89">
            <v>38205</v>
          </cell>
          <cell r="AE89">
            <v>3</v>
          </cell>
          <cell r="BY89">
            <v>132000</v>
          </cell>
        </row>
        <row r="90">
          <cell r="A90">
            <v>105</v>
          </cell>
          <cell r="B90" t="str">
            <v>PDTN</v>
          </cell>
          <cell r="D90">
            <v>38205</v>
          </cell>
          <cell r="U90">
            <v>280</v>
          </cell>
          <cell r="Z90">
            <v>1820000</v>
          </cell>
          <cell r="AA90">
            <v>1719900</v>
          </cell>
          <cell r="AN90">
            <v>80</v>
          </cell>
          <cell r="AP90">
            <v>20</v>
          </cell>
          <cell r="BC90">
            <v>100</v>
          </cell>
          <cell r="BH90">
            <v>100</v>
          </cell>
          <cell r="BI90">
            <v>100</v>
          </cell>
          <cell r="BJ90">
            <v>40</v>
          </cell>
          <cell r="BK90">
            <v>120</v>
          </cell>
          <cell r="BN90">
            <v>400</v>
          </cell>
          <cell r="BO90">
            <v>200</v>
          </cell>
          <cell r="BY90">
            <v>46600000</v>
          </cell>
          <cell r="BZ90">
            <v>44037000</v>
          </cell>
        </row>
        <row r="91">
          <cell r="A91">
            <v>106.7</v>
          </cell>
          <cell r="B91" t="str">
            <v>PPBD</v>
          </cell>
          <cell r="D91">
            <v>38205</v>
          </cell>
          <cell r="E91">
            <v>12</v>
          </cell>
          <cell r="F91">
            <v>12</v>
          </cell>
          <cell r="G91">
            <v>12</v>
          </cell>
          <cell r="H91">
            <v>12</v>
          </cell>
          <cell r="I91">
            <v>12</v>
          </cell>
          <cell r="J91">
            <v>12</v>
          </cell>
          <cell r="K91">
            <v>12</v>
          </cell>
          <cell r="L91">
            <v>12</v>
          </cell>
          <cell r="U91">
            <v>10</v>
          </cell>
          <cell r="X91">
            <v>10</v>
          </cell>
          <cell r="Z91">
            <v>462200</v>
          </cell>
          <cell r="AN91">
            <v>2</v>
          </cell>
          <cell r="AO91">
            <v>2.5</v>
          </cell>
          <cell r="AP91">
            <v>1</v>
          </cell>
          <cell r="AQ91">
            <v>2.5</v>
          </cell>
          <cell r="AR91">
            <v>1</v>
          </cell>
          <cell r="AS91">
            <v>2.5</v>
          </cell>
          <cell r="AT91">
            <v>1</v>
          </cell>
          <cell r="AU91">
            <v>2.5</v>
          </cell>
          <cell r="AV91">
            <v>1</v>
          </cell>
          <cell r="BB91">
            <v>5</v>
          </cell>
          <cell r="BC91">
            <v>5</v>
          </cell>
          <cell r="BH91">
            <v>5</v>
          </cell>
          <cell r="BY91">
            <v>1973000</v>
          </cell>
          <cell r="CE91">
            <v>60</v>
          </cell>
          <cell r="CF91">
            <v>28</v>
          </cell>
          <cell r="CG91">
            <v>20</v>
          </cell>
          <cell r="CH91">
            <v>26</v>
          </cell>
          <cell r="CK91">
            <v>2155120</v>
          </cell>
        </row>
        <row r="92">
          <cell r="A92">
            <v>108</v>
          </cell>
          <cell r="B92" t="str">
            <v>PTBH</v>
          </cell>
          <cell r="D92">
            <v>38205</v>
          </cell>
          <cell r="AN92">
            <v>80</v>
          </cell>
          <cell r="AO92">
            <v>120</v>
          </cell>
          <cell r="BN92">
            <v>600</v>
          </cell>
          <cell r="BO92">
            <v>600</v>
          </cell>
          <cell r="BY92">
            <v>49220000</v>
          </cell>
          <cell r="BZ92">
            <v>46512900</v>
          </cell>
        </row>
        <row r="93">
          <cell r="A93">
            <v>125</v>
          </cell>
          <cell r="B93" t="str">
            <v>PNHVT</v>
          </cell>
          <cell r="D93">
            <v>38206</v>
          </cell>
          <cell r="BB93">
            <v>40</v>
          </cell>
          <cell r="BC93">
            <v>60</v>
          </cell>
          <cell r="BH93">
            <v>100</v>
          </cell>
          <cell r="BI93">
            <v>100</v>
          </cell>
          <cell r="BK93">
            <v>40</v>
          </cell>
          <cell r="BN93">
            <v>200</v>
          </cell>
          <cell r="BO93">
            <v>40</v>
          </cell>
          <cell r="BY93">
            <v>24712000</v>
          </cell>
          <cell r="BZ93">
            <v>23352840</v>
          </cell>
        </row>
        <row r="94">
          <cell r="A94">
            <v>124</v>
          </cell>
          <cell r="B94" t="str">
            <v>PNHVT</v>
          </cell>
          <cell r="D94">
            <v>38206</v>
          </cell>
          <cell r="AE94">
            <v>40</v>
          </cell>
          <cell r="AN94">
            <v>80</v>
          </cell>
          <cell r="AP94">
            <v>10</v>
          </cell>
          <cell r="BC94">
            <v>200</v>
          </cell>
          <cell r="BI94">
            <v>100</v>
          </cell>
          <cell r="BY94">
            <v>21780000</v>
          </cell>
          <cell r="BZ94">
            <v>20582100</v>
          </cell>
        </row>
        <row r="95">
          <cell r="A95">
            <v>122</v>
          </cell>
          <cell r="B95" t="str">
            <v>PDL</v>
          </cell>
          <cell r="D95">
            <v>38206</v>
          </cell>
          <cell r="AE95">
            <v>3</v>
          </cell>
          <cell r="BO95">
            <v>3</v>
          </cell>
          <cell r="BY95">
            <v>231000</v>
          </cell>
        </row>
        <row r="96">
          <cell r="A96">
            <v>121</v>
          </cell>
          <cell r="B96" t="str">
            <v>PNHVT</v>
          </cell>
          <cell r="D96">
            <v>38206</v>
          </cell>
          <cell r="AE96">
            <v>40</v>
          </cell>
          <cell r="AN96">
            <v>40</v>
          </cell>
          <cell r="AO96">
            <v>40</v>
          </cell>
          <cell r="BB96">
            <v>20</v>
          </cell>
          <cell r="BC96">
            <v>20</v>
          </cell>
          <cell r="BH96">
            <v>20</v>
          </cell>
          <cell r="BI96">
            <v>40</v>
          </cell>
          <cell r="BN96">
            <v>80</v>
          </cell>
          <cell r="BY96">
            <v>13132000</v>
          </cell>
          <cell r="BZ96">
            <v>12409740</v>
          </cell>
          <cell r="CE96">
            <v>120</v>
          </cell>
          <cell r="CK96">
            <v>1104000</v>
          </cell>
          <cell r="CL96">
            <v>1043280</v>
          </cell>
        </row>
        <row r="97">
          <cell r="A97">
            <v>120</v>
          </cell>
          <cell r="B97" t="str">
            <v>PBL</v>
          </cell>
          <cell r="D97">
            <v>38206</v>
          </cell>
          <cell r="U97">
            <v>10</v>
          </cell>
          <cell r="Z97">
            <v>65000</v>
          </cell>
        </row>
        <row r="98">
          <cell r="A98">
            <v>118</v>
          </cell>
          <cell r="B98" t="str">
            <v>PPLK</v>
          </cell>
          <cell r="D98">
            <v>38206</v>
          </cell>
          <cell r="AO98">
            <v>40</v>
          </cell>
          <cell r="BE98">
            <v>40</v>
          </cell>
          <cell r="BI98">
            <v>100</v>
          </cell>
          <cell r="BN98">
            <v>520</v>
          </cell>
          <cell r="BO98">
            <v>320</v>
          </cell>
          <cell r="BY98">
            <v>36180000</v>
          </cell>
          <cell r="BZ98">
            <v>34190100</v>
          </cell>
        </row>
        <row r="99">
          <cell r="A99">
            <v>117</v>
          </cell>
          <cell r="B99" t="str">
            <v>PTBH</v>
          </cell>
          <cell r="D99">
            <v>38206</v>
          </cell>
          <cell r="BB99">
            <v>40</v>
          </cell>
          <cell r="BC99">
            <v>100</v>
          </cell>
          <cell r="BY99">
            <v>7872000</v>
          </cell>
          <cell r="BZ99">
            <v>7439040</v>
          </cell>
          <cell r="CH99">
            <v>338</v>
          </cell>
          <cell r="CK99">
            <v>6151600</v>
          </cell>
          <cell r="CL99">
            <v>5813262</v>
          </cell>
        </row>
        <row r="100">
          <cell r="A100">
            <v>116</v>
          </cell>
          <cell r="B100" t="str">
            <v>PMPL</v>
          </cell>
          <cell r="D100">
            <v>38206</v>
          </cell>
          <cell r="BC100">
            <v>20</v>
          </cell>
          <cell r="BI100">
            <v>60</v>
          </cell>
          <cell r="BN100">
            <v>400</v>
          </cell>
          <cell r="BO100">
            <v>400</v>
          </cell>
          <cell r="BY100">
            <v>30680000</v>
          </cell>
          <cell r="BZ100">
            <v>28992600</v>
          </cell>
        </row>
        <row r="101">
          <cell r="A101">
            <v>114</v>
          </cell>
          <cell r="B101" t="str">
            <v>QNNBLD</v>
          </cell>
          <cell r="D101">
            <v>38206</v>
          </cell>
          <cell r="AE101">
            <v>2</v>
          </cell>
          <cell r="AO101">
            <v>10</v>
          </cell>
          <cell r="BO101">
            <v>2</v>
          </cell>
          <cell r="BY101">
            <v>574600</v>
          </cell>
        </row>
        <row r="102">
          <cell r="A102">
            <v>114</v>
          </cell>
          <cell r="B102" t="str">
            <v>PBL</v>
          </cell>
          <cell r="D102">
            <v>38206</v>
          </cell>
          <cell r="I102">
            <v>60</v>
          </cell>
          <cell r="Z102">
            <v>120000</v>
          </cell>
          <cell r="BH102">
            <v>7</v>
          </cell>
          <cell r="BI102">
            <v>15</v>
          </cell>
          <cell r="BN102">
            <v>212</v>
          </cell>
          <cell r="BY102">
            <v>8225600</v>
          </cell>
          <cell r="CH102">
            <v>26</v>
          </cell>
          <cell r="CK102">
            <v>473200</v>
          </cell>
        </row>
        <row r="103">
          <cell r="A103">
            <v>113</v>
          </cell>
          <cell r="B103" t="str">
            <v>PDL</v>
          </cell>
          <cell r="D103">
            <v>38206</v>
          </cell>
          <cell r="U103">
            <v>56</v>
          </cell>
          <cell r="Z103">
            <v>364000</v>
          </cell>
          <cell r="BI103">
            <v>30</v>
          </cell>
          <cell r="BN103">
            <v>50</v>
          </cell>
          <cell r="BY103">
            <v>3080000</v>
          </cell>
          <cell r="CI103">
            <v>26</v>
          </cell>
          <cell r="CK103">
            <v>496860</v>
          </cell>
        </row>
        <row r="104">
          <cell r="A104">
            <v>128</v>
          </cell>
          <cell r="B104" t="str">
            <v>PBL</v>
          </cell>
          <cell r="D104">
            <v>38208</v>
          </cell>
          <cell r="E104">
            <v>24</v>
          </cell>
          <cell r="I104">
            <v>36</v>
          </cell>
          <cell r="Z104">
            <v>120000</v>
          </cell>
          <cell r="BH104">
            <v>5</v>
          </cell>
          <cell r="BI104">
            <v>40</v>
          </cell>
          <cell r="BK104">
            <v>20</v>
          </cell>
          <cell r="BL104">
            <v>2</v>
          </cell>
          <cell r="BM104">
            <v>50</v>
          </cell>
          <cell r="BN104">
            <v>47</v>
          </cell>
          <cell r="BO104">
            <v>18</v>
          </cell>
          <cell r="BY104">
            <v>7136000</v>
          </cell>
        </row>
        <row r="105">
          <cell r="A105">
            <v>129</v>
          </cell>
          <cell r="B105" t="str">
            <v>PTBH</v>
          </cell>
          <cell r="D105">
            <v>38208</v>
          </cell>
          <cell r="U105">
            <v>56</v>
          </cell>
          <cell r="Z105">
            <v>364000</v>
          </cell>
          <cell r="AA105">
            <v>343980</v>
          </cell>
          <cell r="AN105">
            <v>120</v>
          </cell>
          <cell r="AO105">
            <v>80</v>
          </cell>
          <cell r="BH105">
            <v>40</v>
          </cell>
          <cell r="BI105">
            <v>60</v>
          </cell>
          <cell r="BN105">
            <v>400</v>
          </cell>
          <cell r="BY105">
            <v>27312000</v>
          </cell>
          <cell r="BZ105">
            <v>25809840</v>
          </cell>
        </row>
        <row r="106">
          <cell r="A106">
            <v>131</v>
          </cell>
          <cell r="B106" t="str">
            <v>PDL</v>
          </cell>
          <cell r="D106">
            <v>38208</v>
          </cell>
          <cell r="AE106">
            <v>2</v>
          </cell>
          <cell r="BY106">
            <v>88000</v>
          </cell>
        </row>
        <row r="107">
          <cell r="A107">
            <v>127</v>
          </cell>
          <cell r="B107" t="str">
            <v>PDL</v>
          </cell>
          <cell r="D107">
            <v>38208</v>
          </cell>
          <cell r="I107">
            <v>120</v>
          </cell>
          <cell r="Z107">
            <v>240000</v>
          </cell>
          <cell r="BH107">
            <v>8</v>
          </cell>
          <cell r="BI107">
            <v>5</v>
          </cell>
          <cell r="BL107">
            <v>20</v>
          </cell>
          <cell r="BN107">
            <v>60</v>
          </cell>
          <cell r="BO107">
            <v>6</v>
          </cell>
          <cell r="BY107">
            <v>3642400</v>
          </cell>
          <cell r="CI107">
            <v>6</v>
          </cell>
          <cell r="CK107">
            <v>114660</v>
          </cell>
        </row>
        <row r="108">
          <cell r="A108">
            <v>133</v>
          </cell>
          <cell r="B108" t="str">
            <v>PDL</v>
          </cell>
          <cell r="D108">
            <v>38209</v>
          </cell>
          <cell r="CH108">
            <v>2</v>
          </cell>
          <cell r="CK108">
            <v>36400</v>
          </cell>
        </row>
        <row r="109">
          <cell r="A109">
            <v>144</v>
          </cell>
          <cell r="B109" t="str">
            <v>PTBH</v>
          </cell>
          <cell r="D109">
            <v>38210</v>
          </cell>
          <cell r="AN109">
            <v>120</v>
          </cell>
          <cell r="BB109">
            <v>60</v>
          </cell>
          <cell r="BC109">
            <v>60</v>
          </cell>
          <cell r="BE109">
            <v>80</v>
          </cell>
          <cell r="BH109">
            <v>100</v>
          </cell>
          <cell r="BI109">
            <v>300</v>
          </cell>
          <cell r="BL109">
            <v>80</v>
          </cell>
          <cell r="BN109">
            <v>400</v>
          </cell>
          <cell r="BO109">
            <v>400</v>
          </cell>
          <cell r="BY109">
            <v>63888000</v>
          </cell>
          <cell r="BZ109">
            <v>60374160</v>
          </cell>
          <cell r="CE109">
            <v>780</v>
          </cell>
          <cell r="CG109">
            <v>400</v>
          </cell>
          <cell r="CH109">
            <v>1950</v>
          </cell>
          <cell r="CK109">
            <v>57066000</v>
          </cell>
          <cell r="CL109">
            <v>53927370</v>
          </cell>
        </row>
        <row r="110">
          <cell r="A110">
            <v>145</v>
          </cell>
          <cell r="B110" t="str">
            <v>QT.NGHIADN</v>
          </cell>
          <cell r="D110">
            <v>38210</v>
          </cell>
          <cell r="AE110">
            <v>40</v>
          </cell>
          <cell r="AL110">
            <v>15</v>
          </cell>
          <cell r="AN110">
            <v>10</v>
          </cell>
          <cell r="BH110">
            <v>10</v>
          </cell>
          <cell r="BS110">
            <v>10</v>
          </cell>
          <cell r="BW110">
            <v>10</v>
          </cell>
          <cell r="BY110">
            <v>6910800</v>
          </cell>
        </row>
        <row r="111">
          <cell r="A111">
            <v>146</v>
          </cell>
          <cell r="B111" t="str">
            <v>QHIEPDN</v>
          </cell>
          <cell r="D111">
            <v>38210</v>
          </cell>
          <cell r="AG111">
            <v>5</v>
          </cell>
          <cell r="AH111">
            <v>5</v>
          </cell>
          <cell r="BO111">
            <v>40</v>
          </cell>
          <cell r="BY111">
            <v>1960000</v>
          </cell>
        </row>
        <row r="112">
          <cell r="A112">
            <v>147</v>
          </cell>
          <cell r="B112" t="str">
            <v>QKIENVT</v>
          </cell>
          <cell r="D112">
            <v>38210</v>
          </cell>
          <cell r="AE112">
            <v>10</v>
          </cell>
          <cell r="BY112">
            <v>440000</v>
          </cell>
        </row>
        <row r="113">
          <cell r="A113">
            <v>148</v>
          </cell>
          <cell r="B113" t="str">
            <v>QSONDN</v>
          </cell>
          <cell r="D113">
            <v>38210</v>
          </cell>
          <cell r="AE113">
            <v>20</v>
          </cell>
          <cell r="BY113">
            <v>880000</v>
          </cell>
        </row>
        <row r="114">
          <cell r="A114">
            <v>149</v>
          </cell>
          <cell r="B114" t="str">
            <v>QWINDN</v>
          </cell>
          <cell r="D114">
            <v>38210</v>
          </cell>
          <cell r="J114">
            <v>60</v>
          </cell>
          <cell r="L114">
            <v>60</v>
          </cell>
          <cell r="Z114">
            <v>480000</v>
          </cell>
          <cell r="AG114">
            <v>5</v>
          </cell>
          <cell r="BY114">
            <v>300000</v>
          </cell>
        </row>
        <row r="115">
          <cell r="A115">
            <v>150</v>
          </cell>
          <cell r="B115" t="str">
            <v>QP.TRANGDN</v>
          </cell>
          <cell r="D115">
            <v>38210</v>
          </cell>
          <cell r="I115">
            <v>60</v>
          </cell>
          <cell r="Z115">
            <v>120000</v>
          </cell>
          <cell r="AF115">
            <v>10</v>
          </cell>
          <cell r="AI115">
            <v>5</v>
          </cell>
          <cell r="BY115">
            <v>940000</v>
          </cell>
        </row>
        <row r="116">
          <cell r="A116">
            <v>151</v>
          </cell>
          <cell r="B116" t="str">
            <v>QKHOADN</v>
          </cell>
          <cell r="D116">
            <v>38210</v>
          </cell>
          <cell r="AE116">
            <v>40</v>
          </cell>
          <cell r="AG116">
            <v>10</v>
          </cell>
          <cell r="AH116">
            <v>5</v>
          </cell>
          <cell r="AI116">
            <v>5</v>
          </cell>
          <cell r="BY116">
            <v>3120000</v>
          </cell>
        </row>
        <row r="117">
          <cell r="A117">
            <v>152</v>
          </cell>
          <cell r="B117" t="str">
            <v>QMYBD</v>
          </cell>
          <cell r="D117">
            <v>38210</v>
          </cell>
          <cell r="AE117">
            <v>50</v>
          </cell>
          <cell r="AH117">
            <v>5</v>
          </cell>
          <cell r="BC117">
            <v>20</v>
          </cell>
          <cell r="BP117">
            <v>20</v>
          </cell>
          <cell r="BS117">
            <v>5</v>
          </cell>
          <cell r="BY117">
            <v>4865200</v>
          </cell>
        </row>
        <row r="118">
          <cell r="A118">
            <v>153</v>
          </cell>
          <cell r="B118" t="str">
            <v>QTUBD</v>
          </cell>
          <cell r="D118">
            <v>38210</v>
          </cell>
          <cell r="AE118">
            <v>5</v>
          </cell>
          <cell r="AG118">
            <v>7</v>
          </cell>
          <cell r="AH118">
            <v>2</v>
          </cell>
          <cell r="AJ118">
            <v>2</v>
          </cell>
          <cell r="AK118">
            <v>2</v>
          </cell>
          <cell r="BP118">
            <v>5</v>
          </cell>
          <cell r="BY118">
            <v>1359050</v>
          </cell>
        </row>
        <row r="119">
          <cell r="A119">
            <v>154</v>
          </cell>
          <cell r="B119" t="str">
            <v>QTHUYVT</v>
          </cell>
          <cell r="D119">
            <v>38210</v>
          </cell>
          <cell r="AE119">
            <v>80</v>
          </cell>
          <cell r="AF119">
            <v>20</v>
          </cell>
          <cell r="AI119">
            <v>5</v>
          </cell>
          <cell r="AM119">
            <v>2</v>
          </cell>
          <cell r="AO119">
            <v>20</v>
          </cell>
          <cell r="AP119">
            <v>5</v>
          </cell>
          <cell r="BB119">
            <v>5</v>
          </cell>
          <cell r="BC119">
            <v>10</v>
          </cell>
          <cell r="BY119">
            <v>7057200</v>
          </cell>
        </row>
        <row r="120">
          <cell r="A120">
            <v>155</v>
          </cell>
          <cell r="B120" t="str">
            <v>QL.ANHDN</v>
          </cell>
          <cell r="D120">
            <v>38210</v>
          </cell>
          <cell r="AO120">
            <v>15</v>
          </cell>
          <cell r="BO120">
            <v>15</v>
          </cell>
          <cell r="BY120">
            <v>1125900</v>
          </cell>
        </row>
        <row r="121">
          <cell r="A121">
            <v>156</v>
          </cell>
          <cell r="B121" t="str">
            <v>QLLDN</v>
          </cell>
          <cell r="D121">
            <v>38210</v>
          </cell>
          <cell r="BK121">
            <v>40</v>
          </cell>
          <cell r="BY121">
            <v>1680000</v>
          </cell>
        </row>
        <row r="122">
          <cell r="A122">
            <v>157</v>
          </cell>
          <cell r="B122" t="str">
            <v>QQUANGDN</v>
          </cell>
          <cell r="D122">
            <v>38210</v>
          </cell>
          <cell r="AU122">
            <v>4</v>
          </cell>
          <cell r="AY122">
            <v>15</v>
          </cell>
          <cell r="BY122">
            <v>2483568</v>
          </cell>
        </row>
        <row r="123">
          <cell r="A123">
            <v>158</v>
          </cell>
          <cell r="B123" t="str">
            <v>QPHONGDN</v>
          </cell>
          <cell r="D123">
            <v>38210</v>
          </cell>
          <cell r="AE123">
            <v>20</v>
          </cell>
          <cell r="BY123">
            <v>880000</v>
          </cell>
        </row>
        <row r="124">
          <cell r="A124">
            <v>159</v>
          </cell>
          <cell r="B124" t="str">
            <v>QTAIDN</v>
          </cell>
          <cell r="D124">
            <v>38210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BY124">
            <v>348000</v>
          </cell>
        </row>
        <row r="125">
          <cell r="A125">
            <v>160</v>
          </cell>
          <cell r="B125" t="str">
            <v>QPHUOCDN</v>
          </cell>
          <cell r="D125">
            <v>38210</v>
          </cell>
          <cell r="I125">
            <v>30</v>
          </cell>
          <cell r="K125">
            <v>24</v>
          </cell>
          <cell r="U125">
            <v>5</v>
          </cell>
          <cell r="Z125">
            <v>148325</v>
          </cell>
          <cell r="AE125">
            <v>80</v>
          </cell>
          <cell r="AH125">
            <v>5</v>
          </cell>
          <cell r="BY125">
            <v>3860000</v>
          </cell>
          <cell r="CI125">
            <v>20</v>
          </cell>
          <cell r="CK125">
            <v>364000</v>
          </cell>
        </row>
        <row r="126">
          <cell r="A126">
            <v>161</v>
          </cell>
          <cell r="B126" t="str">
            <v>QH.ANDN</v>
          </cell>
          <cell r="D126">
            <v>38210</v>
          </cell>
          <cell r="AE126">
            <v>10</v>
          </cell>
          <cell r="BY126">
            <v>440000</v>
          </cell>
        </row>
        <row r="127">
          <cell r="A127">
            <v>162</v>
          </cell>
          <cell r="B127" t="str">
            <v>QS.BINHDN</v>
          </cell>
          <cell r="D127">
            <v>38210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BY127">
            <v>652000</v>
          </cell>
        </row>
        <row r="128">
          <cell r="A128">
            <v>163</v>
          </cell>
          <cell r="B128" t="str">
            <v>QN.DUNGDN</v>
          </cell>
          <cell r="D128">
            <v>38210</v>
          </cell>
          <cell r="U128">
            <v>4</v>
          </cell>
          <cell r="Z128">
            <v>24580</v>
          </cell>
          <cell r="AE128">
            <v>10</v>
          </cell>
          <cell r="AF128">
            <v>1</v>
          </cell>
          <cell r="AG128">
            <v>1</v>
          </cell>
          <cell r="AI128">
            <v>1</v>
          </cell>
          <cell r="BY128">
            <v>636000</v>
          </cell>
        </row>
        <row r="129">
          <cell r="A129">
            <v>164</v>
          </cell>
          <cell r="B129" t="str">
            <v>QTHUY.DN</v>
          </cell>
          <cell r="D129">
            <v>38210</v>
          </cell>
          <cell r="AE129">
            <v>15</v>
          </cell>
          <cell r="BY129">
            <v>660000</v>
          </cell>
        </row>
        <row r="130">
          <cell r="A130">
            <v>165</v>
          </cell>
          <cell r="B130" t="str">
            <v>QL.HONGDN</v>
          </cell>
          <cell r="D130">
            <v>38210</v>
          </cell>
          <cell r="AE130">
            <v>40</v>
          </cell>
          <cell r="BY130">
            <v>1760000</v>
          </cell>
        </row>
        <row r="131">
          <cell r="A131">
            <v>166</v>
          </cell>
          <cell r="B131" t="str">
            <v>QCHAUDN</v>
          </cell>
          <cell r="D131">
            <v>38210</v>
          </cell>
          <cell r="AE131">
            <v>40</v>
          </cell>
          <cell r="AO131">
            <v>10</v>
          </cell>
          <cell r="BE131">
            <v>10</v>
          </cell>
          <cell r="BY131">
            <v>2570600</v>
          </cell>
        </row>
        <row r="132">
          <cell r="A132">
            <v>167</v>
          </cell>
          <cell r="B132" t="str">
            <v>QDIEMDN</v>
          </cell>
          <cell r="D132">
            <v>38210</v>
          </cell>
          <cell r="AF132">
            <v>10</v>
          </cell>
          <cell r="AG132">
            <v>2</v>
          </cell>
          <cell r="AL132">
            <v>3</v>
          </cell>
          <cell r="AO132">
            <v>20</v>
          </cell>
          <cell r="AQ132">
            <v>5</v>
          </cell>
          <cell r="BY132">
            <v>2142040</v>
          </cell>
        </row>
        <row r="133">
          <cell r="A133">
            <v>168</v>
          </cell>
          <cell r="B133" t="str">
            <v>QC.NGUONDN</v>
          </cell>
          <cell r="D133">
            <v>38210</v>
          </cell>
          <cell r="K133">
            <v>100</v>
          </cell>
          <cell r="Z133">
            <v>240000</v>
          </cell>
        </row>
        <row r="134">
          <cell r="A134">
            <v>169</v>
          </cell>
          <cell r="B134" t="str">
            <v>QTOIDN</v>
          </cell>
          <cell r="D134">
            <v>38210</v>
          </cell>
          <cell r="BO134">
            <v>10</v>
          </cell>
          <cell r="BY134">
            <v>330000</v>
          </cell>
        </row>
        <row r="135">
          <cell r="A135">
            <v>170</v>
          </cell>
          <cell r="B135" t="str">
            <v>QHIENVT</v>
          </cell>
          <cell r="D135">
            <v>38210</v>
          </cell>
          <cell r="AE135">
            <v>20</v>
          </cell>
          <cell r="BY135">
            <v>880000</v>
          </cell>
        </row>
        <row r="136">
          <cell r="A136">
            <v>171</v>
          </cell>
          <cell r="B136" t="str">
            <v>QTHEVT</v>
          </cell>
          <cell r="D136">
            <v>38210</v>
          </cell>
          <cell r="AE136">
            <v>20</v>
          </cell>
          <cell r="BY136">
            <v>880000</v>
          </cell>
        </row>
        <row r="137">
          <cell r="A137">
            <v>172</v>
          </cell>
          <cell r="B137" t="str">
            <v>PNHVT</v>
          </cell>
          <cell r="D137">
            <v>38210</v>
          </cell>
          <cell r="AN137">
            <v>40</v>
          </cell>
          <cell r="BC137">
            <v>40</v>
          </cell>
          <cell r="BI137">
            <v>40</v>
          </cell>
          <cell r="BN137">
            <v>120</v>
          </cell>
          <cell r="BO137">
            <v>40</v>
          </cell>
          <cell r="BY137">
            <v>11320000</v>
          </cell>
          <cell r="BZ137">
            <v>10810600</v>
          </cell>
        </row>
        <row r="138">
          <cell r="A138">
            <v>173</v>
          </cell>
          <cell r="B138" t="str">
            <v>QXUANBD</v>
          </cell>
          <cell r="D138">
            <v>38210</v>
          </cell>
          <cell r="U138">
            <v>14</v>
          </cell>
          <cell r="Z138">
            <v>86030</v>
          </cell>
          <cell r="AE138">
            <v>20</v>
          </cell>
          <cell r="BY138">
            <v>880000</v>
          </cell>
        </row>
        <row r="139">
          <cell r="A139">
            <v>174</v>
          </cell>
          <cell r="B139" t="str">
            <v>PDTN</v>
          </cell>
          <cell r="D139">
            <v>38210</v>
          </cell>
          <cell r="K139">
            <v>240</v>
          </cell>
          <cell r="Z139">
            <v>576000</v>
          </cell>
          <cell r="CE139">
            <v>720</v>
          </cell>
          <cell r="CG139">
            <v>540</v>
          </cell>
          <cell r="CH139">
            <v>650</v>
          </cell>
          <cell r="CK139">
            <v>37894000</v>
          </cell>
          <cell r="CL139">
            <v>35809830</v>
          </cell>
        </row>
        <row r="140">
          <cell r="A140">
            <v>175</v>
          </cell>
          <cell r="B140" t="str">
            <v>PNHVT</v>
          </cell>
          <cell r="D140">
            <v>38210</v>
          </cell>
          <cell r="AN140">
            <v>40</v>
          </cell>
          <cell r="BB140">
            <v>20</v>
          </cell>
          <cell r="BH140">
            <v>20</v>
          </cell>
          <cell r="BN140">
            <v>40</v>
          </cell>
          <cell r="BY140">
            <v>5272000</v>
          </cell>
          <cell r="BZ140">
            <v>5034760</v>
          </cell>
        </row>
        <row r="141">
          <cell r="A141">
            <v>176</v>
          </cell>
          <cell r="B141" t="str">
            <v>QH.LINHDN</v>
          </cell>
          <cell r="D141">
            <v>38210</v>
          </cell>
          <cell r="U141">
            <v>30</v>
          </cell>
          <cell r="Z141">
            <v>184350</v>
          </cell>
        </row>
        <row r="142">
          <cell r="A142">
            <v>194</v>
          </cell>
          <cell r="B142" t="str">
            <v>PBL</v>
          </cell>
          <cell r="D142">
            <v>38211</v>
          </cell>
          <cell r="BH142">
            <v>5</v>
          </cell>
          <cell r="BN142">
            <v>90</v>
          </cell>
          <cell r="BY142">
            <v>3294000</v>
          </cell>
          <cell r="CD142">
            <v>10</v>
          </cell>
          <cell r="CG142">
            <v>17</v>
          </cell>
          <cell r="CH142">
            <v>20</v>
          </cell>
          <cell r="CK142">
            <v>1068000</v>
          </cell>
        </row>
        <row r="143">
          <cell r="A143">
            <v>196</v>
          </cell>
          <cell r="B143" t="str">
            <v>PTBH</v>
          </cell>
          <cell r="D143">
            <v>38211</v>
          </cell>
          <cell r="U143">
            <v>140</v>
          </cell>
          <cell r="Z143">
            <v>910000</v>
          </cell>
          <cell r="AA143">
            <v>859950</v>
          </cell>
          <cell r="BB143">
            <v>100</v>
          </cell>
          <cell r="BC143">
            <v>100</v>
          </cell>
          <cell r="BH143">
            <v>200</v>
          </cell>
          <cell r="BI143">
            <v>200</v>
          </cell>
          <cell r="BN143">
            <v>300</v>
          </cell>
          <cell r="BO143">
            <v>300</v>
          </cell>
          <cell r="BY143">
            <v>49940000</v>
          </cell>
          <cell r="BZ143">
            <v>47193300</v>
          </cell>
        </row>
        <row r="144">
          <cell r="A144">
            <v>197</v>
          </cell>
          <cell r="B144" t="str">
            <v>QTUANDN</v>
          </cell>
          <cell r="D144">
            <v>38211</v>
          </cell>
          <cell r="AE144">
            <v>40</v>
          </cell>
          <cell r="AG144">
            <v>2</v>
          </cell>
          <cell r="BY144">
            <v>1880000</v>
          </cell>
        </row>
        <row r="145">
          <cell r="A145">
            <v>198</v>
          </cell>
          <cell r="B145" t="str">
            <v>PBL</v>
          </cell>
          <cell r="D145">
            <v>38211</v>
          </cell>
          <cell r="BN145">
            <v>50</v>
          </cell>
          <cell r="BO145">
            <v>10</v>
          </cell>
          <cell r="BY145">
            <v>1733010</v>
          </cell>
        </row>
        <row r="146">
          <cell r="A146">
            <v>199</v>
          </cell>
          <cell r="B146" t="str">
            <v>PPLK</v>
          </cell>
          <cell r="D146">
            <v>38211</v>
          </cell>
          <cell r="BC146">
            <v>60</v>
          </cell>
          <cell r="BH146">
            <v>60</v>
          </cell>
          <cell r="BI146">
            <v>140</v>
          </cell>
          <cell r="BN146">
            <v>840</v>
          </cell>
          <cell r="BO146">
            <v>520</v>
          </cell>
          <cell r="BY146">
            <v>58328000</v>
          </cell>
          <cell r="BZ146">
            <v>55119960</v>
          </cell>
        </row>
        <row r="147">
          <cell r="A147">
            <v>201</v>
          </cell>
          <cell r="B147" t="str">
            <v>QDIEMDN</v>
          </cell>
          <cell r="D147">
            <v>38211</v>
          </cell>
          <cell r="AF147">
            <v>5</v>
          </cell>
          <cell r="AX147">
            <v>2</v>
          </cell>
          <cell r="AY147">
            <v>10</v>
          </cell>
          <cell r="BY147">
            <v>2036740</v>
          </cell>
        </row>
        <row r="148">
          <cell r="A148">
            <v>202</v>
          </cell>
          <cell r="B148" t="str">
            <v>QU.UONGLD</v>
          </cell>
          <cell r="D148">
            <v>38211</v>
          </cell>
          <cell r="AE148">
            <v>2</v>
          </cell>
          <cell r="BY148">
            <v>88000</v>
          </cell>
        </row>
        <row r="149">
          <cell r="A149">
            <v>202</v>
          </cell>
          <cell r="B149" t="str">
            <v>PDL</v>
          </cell>
          <cell r="D149">
            <v>38211</v>
          </cell>
          <cell r="AE149">
            <v>3</v>
          </cell>
          <cell r="BY149">
            <v>132000</v>
          </cell>
        </row>
        <row r="150">
          <cell r="A150">
            <v>203</v>
          </cell>
          <cell r="B150" t="str">
            <v>PDL</v>
          </cell>
          <cell r="D150">
            <v>38211</v>
          </cell>
          <cell r="BO150">
            <v>6</v>
          </cell>
          <cell r="BY150">
            <v>198000</v>
          </cell>
        </row>
        <row r="151">
          <cell r="A151">
            <v>204</v>
          </cell>
          <cell r="B151" t="str">
            <v>PDL</v>
          </cell>
          <cell r="D151">
            <v>38211</v>
          </cell>
          <cell r="CI151">
            <v>5</v>
          </cell>
          <cell r="CK151">
            <v>95550</v>
          </cell>
        </row>
        <row r="152">
          <cell r="A152">
            <v>143</v>
          </cell>
          <cell r="B152" t="str">
            <v>pdl</v>
          </cell>
          <cell r="D152">
            <v>38209</v>
          </cell>
          <cell r="BO152">
            <v>1</v>
          </cell>
          <cell r="BY152">
            <v>33000</v>
          </cell>
        </row>
        <row r="153">
          <cell r="A153">
            <v>142</v>
          </cell>
          <cell r="B153" t="str">
            <v>PDL</v>
          </cell>
          <cell r="D153">
            <v>38209</v>
          </cell>
          <cell r="BO153">
            <v>1.5</v>
          </cell>
          <cell r="BY153">
            <v>49500</v>
          </cell>
        </row>
        <row r="154">
          <cell r="A154">
            <v>140</v>
          </cell>
          <cell r="B154" t="str">
            <v>PPBD</v>
          </cell>
          <cell r="D154">
            <v>38209</v>
          </cell>
          <cell r="AN154">
            <v>40</v>
          </cell>
          <cell r="AO154">
            <v>40</v>
          </cell>
          <cell r="BB154">
            <v>80</v>
          </cell>
          <cell r="BC154">
            <v>100</v>
          </cell>
          <cell r="BH154">
            <v>120</v>
          </cell>
          <cell r="BI154">
            <v>200</v>
          </cell>
          <cell r="BN154">
            <v>600</v>
          </cell>
          <cell r="BO154">
            <v>400</v>
          </cell>
          <cell r="BY154">
            <v>62180000</v>
          </cell>
          <cell r="BZ154">
            <v>58760100</v>
          </cell>
          <cell r="CH154">
            <v>130</v>
          </cell>
          <cell r="CK154">
            <v>2366000</v>
          </cell>
          <cell r="CL154">
            <v>2235870</v>
          </cell>
        </row>
        <row r="155">
          <cell r="A155">
            <v>138</v>
          </cell>
          <cell r="B155" t="str">
            <v>pmbh</v>
          </cell>
          <cell r="D155">
            <v>38209</v>
          </cell>
          <cell r="BC155">
            <v>20</v>
          </cell>
          <cell r="BN155">
            <v>600</v>
          </cell>
          <cell r="BO155">
            <v>80</v>
          </cell>
          <cell r="BY155">
            <v>24160000</v>
          </cell>
          <cell r="BZ155">
            <v>22831200</v>
          </cell>
          <cell r="CG155">
            <v>40</v>
          </cell>
          <cell r="CK155">
            <v>1440000</v>
          </cell>
          <cell r="CL155">
            <v>1360800</v>
          </cell>
        </row>
        <row r="156">
          <cell r="A156">
            <v>136</v>
          </cell>
          <cell r="B156" t="str">
            <v>QHANGBD</v>
          </cell>
          <cell r="D156">
            <v>38209</v>
          </cell>
          <cell r="AE156">
            <v>280</v>
          </cell>
          <cell r="AG156">
            <v>5</v>
          </cell>
          <cell r="AH156">
            <v>5</v>
          </cell>
          <cell r="AI156">
            <v>5</v>
          </cell>
          <cell r="AJ156">
            <v>5</v>
          </cell>
          <cell r="AK156">
            <v>5</v>
          </cell>
          <cell r="AL156">
            <v>5</v>
          </cell>
          <cell r="BY156">
            <v>14980000</v>
          </cell>
        </row>
        <row r="157">
          <cell r="A157">
            <v>135</v>
          </cell>
          <cell r="B157" t="str">
            <v>PBL</v>
          </cell>
          <cell r="D157">
            <v>38209</v>
          </cell>
          <cell r="E157">
            <v>60</v>
          </cell>
          <cell r="Z157">
            <v>120000</v>
          </cell>
          <cell r="AE157">
            <v>5</v>
          </cell>
          <cell r="BK157">
            <v>5</v>
          </cell>
          <cell r="BL157">
            <v>5</v>
          </cell>
          <cell r="BN157">
            <v>102</v>
          </cell>
          <cell r="BO157">
            <v>24</v>
          </cell>
          <cell r="BY157">
            <v>4890000</v>
          </cell>
          <cell r="CG157">
            <v>6</v>
          </cell>
          <cell r="CH157">
            <v>4</v>
          </cell>
          <cell r="CK157">
            <v>288800</v>
          </cell>
        </row>
        <row r="158">
          <cell r="A158">
            <v>182</v>
          </cell>
          <cell r="B158" t="str">
            <v>PMVT</v>
          </cell>
          <cell r="D158">
            <v>38210</v>
          </cell>
          <cell r="AX158">
            <v>3</v>
          </cell>
          <cell r="BN158">
            <v>600</v>
          </cell>
          <cell r="BO158">
            <v>400</v>
          </cell>
          <cell r="BY158">
            <v>34080000</v>
          </cell>
          <cell r="BZ158">
            <v>32205600</v>
          </cell>
        </row>
        <row r="159">
          <cell r="A159">
            <v>206</v>
          </cell>
          <cell r="B159" t="str">
            <v>PTBH</v>
          </cell>
          <cell r="D159">
            <v>38212</v>
          </cell>
          <cell r="AN159">
            <v>300</v>
          </cell>
          <cell r="AO159">
            <v>200</v>
          </cell>
          <cell r="BO159">
            <v>1200</v>
          </cell>
          <cell r="BY159">
            <v>62300000</v>
          </cell>
          <cell r="BZ159">
            <v>58873500</v>
          </cell>
          <cell r="CE159">
            <v>60</v>
          </cell>
          <cell r="CG159">
            <v>120</v>
          </cell>
          <cell r="CK159">
            <v>4872000</v>
          </cell>
          <cell r="CL159">
            <v>4604040</v>
          </cell>
        </row>
        <row r="160">
          <cell r="A160">
            <v>207</v>
          </cell>
          <cell r="B160" t="str">
            <v>PNHVT</v>
          </cell>
          <cell r="D160">
            <v>38212</v>
          </cell>
          <cell r="BC160">
            <v>20</v>
          </cell>
          <cell r="BI160">
            <v>20</v>
          </cell>
          <cell r="BN160">
            <v>200</v>
          </cell>
          <cell r="BY160">
            <v>8840000</v>
          </cell>
          <cell r="BZ160">
            <v>8353800</v>
          </cell>
        </row>
        <row r="161">
          <cell r="A161">
            <v>208</v>
          </cell>
          <cell r="B161" t="str">
            <v>QH.LINHDN</v>
          </cell>
          <cell r="D161">
            <v>38212</v>
          </cell>
          <cell r="K161">
            <v>60</v>
          </cell>
          <cell r="Z161">
            <v>144000</v>
          </cell>
          <cell r="AE161">
            <v>4</v>
          </cell>
          <cell r="BY161">
            <v>1760000</v>
          </cell>
        </row>
        <row r="162">
          <cell r="A162">
            <v>209</v>
          </cell>
          <cell r="B162" t="str">
            <v>QCHAUVT</v>
          </cell>
          <cell r="D162">
            <v>38212</v>
          </cell>
          <cell r="K162">
            <v>30</v>
          </cell>
          <cell r="Z162">
            <v>72000</v>
          </cell>
          <cell r="AE162">
            <v>40</v>
          </cell>
          <cell r="AJ162">
            <v>0.5</v>
          </cell>
          <cell r="AK162">
            <v>0.5</v>
          </cell>
          <cell r="BY162">
            <v>1852000</v>
          </cell>
        </row>
        <row r="163">
          <cell r="A163">
            <v>210</v>
          </cell>
          <cell r="B163" t="str">
            <v>QHANGBD</v>
          </cell>
          <cell r="D163">
            <v>38212</v>
          </cell>
          <cell r="AF163">
            <v>40</v>
          </cell>
          <cell r="BY163">
            <v>2080000</v>
          </cell>
        </row>
        <row r="164">
          <cell r="A164">
            <v>213</v>
          </cell>
          <cell r="B164" t="str">
            <v>PDL</v>
          </cell>
          <cell r="D164">
            <v>38212</v>
          </cell>
          <cell r="BO164">
            <v>2</v>
          </cell>
          <cell r="BY164">
            <v>66000</v>
          </cell>
        </row>
        <row r="165">
          <cell r="A165">
            <v>214</v>
          </cell>
          <cell r="B165" t="str">
            <v>QM.LINHDN</v>
          </cell>
          <cell r="D165">
            <v>38212</v>
          </cell>
          <cell r="AE165">
            <v>15</v>
          </cell>
          <cell r="BY165">
            <v>660000</v>
          </cell>
        </row>
        <row r="166">
          <cell r="A166">
            <v>216</v>
          </cell>
          <cell r="B166" t="str">
            <v>PPBD</v>
          </cell>
          <cell r="D166">
            <v>38212</v>
          </cell>
          <cell r="E166">
            <v>240</v>
          </cell>
          <cell r="I166">
            <v>240</v>
          </cell>
          <cell r="U166">
            <v>200</v>
          </cell>
          <cell r="Z166">
            <v>1396000</v>
          </cell>
          <cell r="AA166">
            <v>1319220</v>
          </cell>
          <cell r="BH166">
            <v>100</v>
          </cell>
          <cell r="BI166">
            <v>100</v>
          </cell>
          <cell r="BN166">
            <v>600</v>
          </cell>
          <cell r="BO166">
            <v>400</v>
          </cell>
          <cell r="BY166">
            <v>42880000</v>
          </cell>
          <cell r="BZ166">
            <v>40521600</v>
          </cell>
        </row>
        <row r="167">
          <cell r="A167">
            <v>217</v>
          </cell>
          <cell r="B167" t="str">
            <v>PBL</v>
          </cell>
          <cell r="D167">
            <v>38212</v>
          </cell>
          <cell r="U167">
            <v>2</v>
          </cell>
          <cell r="Z167">
            <v>13000</v>
          </cell>
          <cell r="AE167">
            <v>15</v>
          </cell>
          <cell r="BH167">
            <v>5</v>
          </cell>
          <cell r="BN167">
            <v>65</v>
          </cell>
          <cell r="BO167">
            <v>12</v>
          </cell>
          <cell r="BY167">
            <v>3500000</v>
          </cell>
          <cell r="CD167">
            <v>10</v>
          </cell>
          <cell r="CG167">
            <v>10</v>
          </cell>
          <cell r="CH167">
            <v>20</v>
          </cell>
          <cell r="CK167">
            <v>816000</v>
          </cell>
        </row>
        <row r="168">
          <cell r="A168">
            <v>218</v>
          </cell>
          <cell r="B168" t="str">
            <v>PTBH</v>
          </cell>
          <cell r="D168">
            <v>38212</v>
          </cell>
          <cell r="BI168">
            <v>300</v>
          </cell>
          <cell r="BN168">
            <v>2200</v>
          </cell>
          <cell r="BY168">
            <v>88600000</v>
          </cell>
          <cell r="BZ168">
            <v>83727000</v>
          </cell>
        </row>
        <row r="169">
          <cell r="A169">
            <v>222</v>
          </cell>
          <cell r="B169" t="str">
            <v>PBL</v>
          </cell>
          <cell r="D169">
            <v>38213</v>
          </cell>
          <cell r="AN169">
            <v>10</v>
          </cell>
          <cell r="BH169">
            <v>10</v>
          </cell>
          <cell r="BJ169">
            <v>10</v>
          </cell>
          <cell r="BN169">
            <v>72</v>
          </cell>
          <cell r="BO169">
            <v>5</v>
          </cell>
          <cell r="BY169">
            <v>3541000</v>
          </cell>
          <cell r="CG169">
            <v>3</v>
          </cell>
          <cell r="CH169">
            <v>26</v>
          </cell>
          <cell r="CK169">
            <v>581200</v>
          </cell>
        </row>
        <row r="170">
          <cell r="A170">
            <v>225</v>
          </cell>
          <cell r="B170" t="str">
            <v>PDL</v>
          </cell>
          <cell r="D170">
            <v>38213</v>
          </cell>
          <cell r="CI170">
            <v>2</v>
          </cell>
          <cell r="CK170">
            <v>38220</v>
          </cell>
        </row>
        <row r="171">
          <cell r="A171">
            <v>224</v>
          </cell>
          <cell r="B171" t="str">
            <v>PBL</v>
          </cell>
          <cell r="D171">
            <v>38213</v>
          </cell>
          <cell r="AO171">
            <v>10</v>
          </cell>
          <cell r="BK171">
            <v>10</v>
          </cell>
          <cell r="BY171">
            <v>865000</v>
          </cell>
        </row>
        <row r="172">
          <cell r="A172">
            <v>223</v>
          </cell>
          <cell r="B172" t="str">
            <v>PDL</v>
          </cell>
          <cell r="D172">
            <v>38213</v>
          </cell>
          <cell r="CE172">
            <v>2</v>
          </cell>
          <cell r="CK172">
            <v>36400</v>
          </cell>
        </row>
        <row r="173">
          <cell r="A173">
            <v>221</v>
          </cell>
          <cell r="B173" t="str">
            <v>PBL</v>
          </cell>
          <cell r="D173">
            <v>38213</v>
          </cell>
          <cell r="BO173">
            <v>5</v>
          </cell>
          <cell r="BY173">
            <v>165000</v>
          </cell>
          <cell r="CH173">
            <v>26</v>
          </cell>
          <cell r="CK173">
            <v>473200</v>
          </cell>
        </row>
        <row r="174">
          <cell r="A174">
            <v>220</v>
          </cell>
          <cell r="B174" t="str">
            <v>PDL</v>
          </cell>
          <cell r="D174">
            <v>38213</v>
          </cell>
          <cell r="BO174">
            <v>5</v>
          </cell>
          <cell r="BY174">
            <v>165000</v>
          </cell>
        </row>
        <row r="175">
          <cell r="A175">
            <v>187</v>
          </cell>
          <cell r="B175" t="str">
            <v>PPDT</v>
          </cell>
          <cell r="D175">
            <v>38210</v>
          </cell>
          <cell r="I175">
            <v>60</v>
          </cell>
          <cell r="U175">
            <v>84</v>
          </cell>
          <cell r="Z175">
            <v>666000</v>
          </cell>
          <cell r="AA175">
            <v>629370</v>
          </cell>
          <cell r="AQ175">
            <v>3</v>
          </cell>
          <cell r="AY175">
            <v>3</v>
          </cell>
          <cell r="BH175">
            <v>20</v>
          </cell>
          <cell r="BI175">
            <v>100</v>
          </cell>
          <cell r="BL175">
            <v>40</v>
          </cell>
          <cell r="BN175">
            <v>320</v>
          </cell>
          <cell r="BO175">
            <v>200</v>
          </cell>
          <cell r="BY175">
            <v>25244500</v>
          </cell>
          <cell r="BZ175">
            <v>23856052.5</v>
          </cell>
        </row>
        <row r="176">
          <cell r="A176">
            <v>188</v>
          </cell>
          <cell r="B176" t="str">
            <v>PHDL</v>
          </cell>
          <cell r="D176">
            <v>38210</v>
          </cell>
          <cell r="AA176">
            <v>0</v>
          </cell>
          <cell r="BB176">
            <v>20</v>
          </cell>
          <cell r="BC176">
            <v>20</v>
          </cell>
          <cell r="BH176">
            <v>20</v>
          </cell>
          <cell r="BI176">
            <v>40</v>
          </cell>
          <cell r="BK176">
            <v>120</v>
          </cell>
          <cell r="BM176">
            <v>80</v>
          </cell>
          <cell r="BN176">
            <v>120</v>
          </cell>
          <cell r="BO176">
            <v>200</v>
          </cell>
          <cell r="BP176">
            <v>100</v>
          </cell>
          <cell r="BY176">
            <v>28173000</v>
          </cell>
          <cell r="BZ176">
            <v>26623485</v>
          </cell>
        </row>
        <row r="177">
          <cell r="A177">
            <v>188</v>
          </cell>
          <cell r="B177" t="str">
            <v>PTDD</v>
          </cell>
          <cell r="D177">
            <v>38210</v>
          </cell>
          <cell r="BM177">
            <v>40</v>
          </cell>
          <cell r="BN177">
            <v>160</v>
          </cell>
          <cell r="BY177">
            <v>7000000</v>
          </cell>
          <cell r="BZ177">
            <v>6615000</v>
          </cell>
          <cell r="CG177">
            <v>100</v>
          </cell>
          <cell r="CK177">
            <v>3600000</v>
          </cell>
          <cell r="CL177">
            <v>3402000</v>
          </cell>
        </row>
        <row r="178">
          <cell r="A178">
            <v>189</v>
          </cell>
          <cell r="B178" t="str">
            <v>PDL</v>
          </cell>
          <cell r="D178">
            <v>38210</v>
          </cell>
          <cell r="U178">
            <v>10</v>
          </cell>
          <cell r="Z178">
            <v>65000</v>
          </cell>
          <cell r="BO178">
            <v>5</v>
          </cell>
          <cell r="BY178">
            <v>165000</v>
          </cell>
        </row>
        <row r="179">
          <cell r="A179">
            <v>192</v>
          </cell>
          <cell r="B179" t="str">
            <v>PDL</v>
          </cell>
          <cell r="D179">
            <v>38210</v>
          </cell>
          <cell r="L179">
            <v>16</v>
          </cell>
          <cell r="Z179">
            <v>70400</v>
          </cell>
        </row>
        <row r="180">
          <cell r="A180">
            <v>193</v>
          </cell>
          <cell r="B180" t="str">
            <v>QPHUNGLD</v>
          </cell>
          <cell r="D180">
            <v>38210</v>
          </cell>
          <cell r="AH180">
            <v>5</v>
          </cell>
          <cell r="BE180">
            <v>20</v>
          </cell>
          <cell r="BO180">
            <v>10</v>
          </cell>
          <cell r="BY180">
            <v>1450000</v>
          </cell>
        </row>
        <row r="181">
          <cell r="A181">
            <v>184</v>
          </cell>
          <cell r="B181" t="str">
            <v>QLIEMLD</v>
          </cell>
          <cell r="D181">
            <v>38210</v>
          </cell>
          <cell r="AE181">
            <v>1</v>
          </cell>
          <cell r="AG181">
            <v>1</v>
          </cell>
          <cell r="AO181">
            <v>5</v>
          </cell>
          <cell r="BY181">
            <v>314300</v>
          </cell>
        </row>
        <row r="182">
          <cell r="A182">
            <v>185</v>
          </cell>
          <cell r="B182" t="str">
            <v>QMMLD</v>
          </cell>
          <cell r="D182">
            <v>38210</v>
          </cell>
          <cell r="AU182">
            <v>30</v>
          </cell>
          <cell r="BY182">
            <v>2041560</v>
          </cell>
        </row>
        <row r="183">
          <cell r="A183">
            <v>186</v>
          </cell>
          <cell r="B183" t="str">
            <v>QTOANLD</v>
          </cell>
          <cell r="D183">
            <v>38210</v>
          </cell>
          <cell r="AN183">
            <v>10</v>
          </cell>
          <cell r="BY183">
            <v>440000</v>
          </cell>
        </row>
        <row r="184">
          <cell r="A184">
            <v>238</v>
          </cell>
          <cell r="B184" t="str">
            <v>PDL</v>
          </cell>
          <cell r="D184">
            <v>38215</v>
          </cell>
          <cell r="BO184">
            <v>3</v>
          </cell>
          <cell r="BY184">
            <v>99000</v>
          </cell>
        </row>
        <row r="185">
          <cell r="A185">
            <v>237</v>
          </cell>
          <cell r="B185" t="str">
            <v>PDTN</v>
          </cell>
          <cell r="D185">
            <v>38215</v>
          </cell>
          <cell r="AN185">
            <v>120</v>
          </cell>
          <cell r="AO185">
            <v>80</v>
          </cell>
          <cell r="BH185">
            <v>80</v>
          </cell>
          <cell r="BN185">
            <v>1000</v>
          </cell>
          <cell r="BO185">
            <v>400</v>
          </cell>
          <cell r="BY185">
            <v>60024000</v>
          </cell>
          <cell r="BZ185">
            <v>56722680</v>
          </cell>
        </row>
        <row r="186">
          <cell r="A186">
            <v>234</v>
          </cell>
          <cell r="B186" t="str">
            <v>QDIEMDN</v>
          </cell>
          <cell r="D186">
            <v>38215</v>
          </cell>
          <cell r="AH186">
            <v>3</v>
          </cell>
          <cell r="BY186">
            <v>132000</v>
          </cell>
        </row>
        <row r="187">
          <cell r="A187">
            <v>233</v>
          </cell>
          <cell r="B187" t="str">
            <v>PDL</v>
          </cell>
          <cell r="D187">
            <v>38215</v>
          </cell>
          <cell r="BN187">
            <v>15</v>
          </cell>
          <cell r="BO187">
            <v>5</v>
          </cell>
          <cell r="BY187">
            <v>675000</v>
          </cell>
        </row>
        <row r="188">
          <cell r="A188">
            <v>231</v>
          </cell>
          <cell r="B188" t="str">
            <v>QH.VANLD</v>
          </cell>
          <cell r="D188">
            <v>38215</v>
          </cell>
          <cell r="BK188">
            <v>20</v>
          </cell>
          <cell r="BY188">
            <v>840000</v>
          </cell>
          <cell r="BZ188">
            <v>823200</v>
          </cell>
        </row>
        <row r="189">
          <cell r="A189">
            <v>231</v>
          </cell>
          <cell r="B189" t="str">
            <v>PBL</v>
          </cell>
          <cell r="D189">
            <v>38215</v>
          </cell>
          <cell r="BE189">
            <v>5</v>
          </cell>
          <cell r="BY189">
            <v>195000</v>
          </cell>
        </row>
        <row r="190">
          <cell r="A190">
            <v>230</v>
          </cell>
          <cell r="B190" t="str">
            <v>PDL</v>
          </cell>
          <cell r="D190">
            <v>38215</v>
          </cell>
          <cell r="BH190">
            <v>5</v>
          </cell>
          <cell r="BI190">
            <v>5</v>
          </cell>
          <cell r="BN190">
            <v>27</v>
          </cell>
          <cell r="BY190">
            <v>1382000</v>
          </cell>
          <cell r="CG190">
            <v>20</v>
          </cell>
          <cell r="CH190">
            <v>15</v>
          </cell>
          <cell r="CI190">
            <v>2</v>
          </cell>
          <cell r="CK190">
            <v>1375200</v>
          </cell>
        </row>
        <row r="191">
          <cell r="A191">
            <v>229</v>
          </cell>
          <cell r="B191" t="str">
            <v>PPBD</v>
          </cell>
          <cell r="D191">
            <v>38215</v>
          </cell>
          <cell r="AN191">
            <v>80</v>
          </cell>
          <cell r="AO191">
            <v>80</v>
          </cell>
          <cell r="BB191">
            <v>60</v>
          </cell>
          <cell r="BC191">
            <v>60</v>
          </cell>
          <cell r="BH191">
            <v>60</v>
          </cell>
          <cell r="BI191">
            <v>200</v>
          </cell>
          <cell r="BN191">
            <v>400</v>
          </cell>
          <cell r="BO191">
            <v>200</v>
          </cell>
          <cell r="BY191">
            <v>46216000</v>
          </cell>
          <cell r="BZ191">
            <v>43674120</v>
          </cell>
        </row>
        <row r="192">
          <cell r="A192">
            <v>228</v>
          </cell>
          <cell r="B192" t="str">
            <v>PTBH</v>
          </cell>
          <cell r="D192">
            <v>38215</v>
          </cell>
          <cell r="BE192">
            <v>120</v>
          </cell>
          <cell r="BY192">
            <v>4680000</v>
          </cell>
          <cell r="BZ192">
            <v>4422600</v>
          </cell>
        </row>
        <row r="193">
          <cell r="A193">
            <v>227</v>
          </cell>
          <cell r="B193" t="str">
            <v>PMPL</v>
          </cell>
          <cell r="D193">
            <v>38215</v>
          </cell>
          <cell r="AO193">
            <v>40</v>
          </cell>
          <cell r="BB193">
            <v>80</v>
          </cell>
          <cell r="BC193">
            <v>40</v>
          </cell>
          <cell r="BI193">
            <v>40</v>
          </cell>
          <cell r="BL193">
            <v>40</v>
          </cell>
          <cell r="BO193">
            <v>400</v>
          </cell>
          <cell r="BY193">
            <v>25204000</v>
          </cell>
          <cell r="BZ193">
            <v>23817780</v>
          </cell>
        </row>
        <row r="194">
          <cell r="A194">
            <v>226</v>
          </cell>
          <cell r="B194" t="str">
            <v>PDL</v>
          </cell>
          <cell r="D194">
            <v>38215</v>
          </cell>
          <cell r="U194">
            <v>4</v>
          </cell>
          <cell r="Z194">
            <v>26000</v>
          </cell>
          <cell r="AE194">
            <v>3</v>
          </cell>
          <cell r="BY194">
            <v>132000</v>
          </cell>
        </row>
        <row r="195">
          <cell r="A195">
            <v>241</v>
          </cell>
          <cell r="B195" t="str">
            <v>PBL</v>
          </cell>
          <cell r="D195">
            <v>38216</v>
          </cell>
          <cell r="BH195">
            <v>20</v>
          </cell>
          <cell r="BN195">
            <v>102</v>
          </cell>
          <cell r="BO195">
            <v>31</v>
          </cell>
          <cell r="BY195">
            <v>5427000</v>
          </cell>
          <cell r="CG195">
            <v>15</v>
          </cell>
          <cell r="CI195">
            <v>5</v>
          </cell>
          <cell r="CK195">
            <v>635550</v>
          </cell>
        </row>
        <row r="196">
          <cell r="A196">
            <v>242</v>
          </cell>
          <cell r="B196" t="str">
            <v>PNHVT</v>
          </cell>
          <cell r="D196">
            <v>38216</v>
          </cell>
          <cell r="BC196">
            <v>40</v>
          </cell>
          <cell r="BK196">
            <v>80</v>
          </cell>
          <cell r="BO196">
            <v>40</v>
          </cell>
          <cell r="BY196">
            <v>7424000</v>
          </cell>
          <cell r="BZ196">
            <v>7015680</v>
          </cell>
        </row>
        <row r="197">
          <cell r="A197">
            <v>243</v>
          </cell>
          <cell r="B197" t="str">
            <v>PNHVT</v>
          </cell>
          <cell r="D197">
            <v>38216</v>
          </cell>
          <cell r="AO197">
            <v>80</v>
          </cell>
          <cell r="BH197">
            <v>100</v>
          </cell>
          <cell r="BI197">
            <v>100</v>
          </cell>
          <cell r="BN197">
            <v>800</v>
          </cell>
          <cell r="BO197">
            <v>80</v>
          </cell>
          <cell r="BY197">
            <v>42680000</v>
          </cell>
          <cell r="BZ197">
            <v>40332600</v>
          </cell>
        </row>
        <row r="198">
          <cell r="A198">
            <v>244</v>
          </cell>
          <cell r="B198" t="str">
            <v>PNHVT</v>
          </cell>
          <cell r="D198">
            <v>38216</v>
          </cell>
          <cell r="AN198">
            <v>40</v>
          </cell>
          <cell r="BB198">
            <v>40</v>
          </cell>
          <cell r="BC198">
            <v>40</v>
          </cell>
          <cell r="BI198">
            <v>40</v>
          </cell>
          <cell r="BN198">
            <v>80</v>
          </cell>
          <cell r="BY198">
            <v>10912000</v>
          </cell>
          <cell r="BZ198">
            <v>10311840</v>
          </cell>
        </row>
        <row r="199">
          <cell r="A199">
            <v>245</v>
          </cell>
          <cell r="B199" t="str">
            <v>PPBD</v>
          </cell>
          <cell r="D199">
            <v>38216</v>
          </cell>
          <cell r="AN199">
            <v>120</v>
          </cell>
          <cell r="AP199">
            <v>10</v>
          </cell>
          <cell r="AR199">
            <v>10</v>
          </cell>
          <cell r="AS199">
            <v>10</v>
          </cell>
          <cell r="AW199">
            <v>10</v>
          </cell>
          <cell r="BJ199">
            <v>10</v>
          </cell>
          <cell r="BL199">
            <v>10</v>
          </cell>
          <cell r="BM199">
            <v>10</v>
          </cell>
          <cell r="BN199">
            <v>200</v>
          </cell>
          <cell r="BO199">
            <v>200</v>
          </cell>
          <cell r="BY199">
            <v>22390000</v>
          </cell>
          <cell r="BZ199">
            <v>21158550</v>
          </cell>
          <cell r="CH199">
            <v>260</v>
          </cell>
          <cell r="CK199">
            <v>4895800</v>
          </cell>
          <cell r="CL199">
            <v>4626531</v>
          </cell>
        </row>
        <row r="200">
          <cell r="A200">
            <v>252</v>
          </cell>
          <cell r="B200" t="str">
            <v>QHANGBD</v>
          </cell>
          <cell r="D200">
            <v>38217</v>
          </cell>
          <cell r="AE200">
            <v>280</v>
          </cell>
          <cell r="BY200">
            <v>12320000</v>
          </cell>
        </row>
        <row r="201">
          <cell r="A201">
            <v>253</v>
          </cell>
          <cell r="B201" t="str">
            <v>QT.NGHIADN</v>
          </cell>
          <cell r="D201">
            <v>38217</v>
          </cell>
          <cell r="AE201">
            <v>40</v>
          </cell>
          <cell r="BC201">
            <v>10</v>
          </cell>
          <cell r="BD201">
            <v>10</v>
          </cell>
          <cell r="BP201">
            <v>10</v>
          </cell>
          <cell r="BQ201">
            <v>5</v>
          </cell>
          <cell r="BR201">
            <v>10</v>
          </cell>
          <cell r="BS201">
            <v>10</v>
          </cell>
          <cell r="BY201">
            <v>4686140</v>
          </cell>
        </row>
        <row r="202">
          <cell r="A202">
            <v>254</v>
          </cell>
          <cell r="B202" t="str">
            <v>QWINDN</v>
          </cell>
          <cell r="D202">
            <v>38217</v>
          </cell>
          <cell r="U202">
            <v>6</v>
          </cell>
          <cell r="Z202">
            <v>36870</v>
          </cell>
          <cell r="AG202">
            <v>5</v>
          </cell>
          <cell r="AH202">
            <v>5</v>
          </cell>
          <cell r="AL202">
            <v>3</v>
          </cell>
          <cell r="AO202">
            <v>5</v>
          </cell>
          <cell r="BY202">
            <v>1258300</v>
          </cell>
        </row>
        <row r="203">
          <cell r="A203">
            <v>255</v>
          </cell>
          <cell r="B203" t="str">
            <v>QTUYENBD</v>
          </cell>
          <cell r="D203">
            <v>38217</v>
          </cell>
          <cell r="AE203">
            <v>20</v>
          </cell>
          <cell r="BY203">
            <v>880000</v>
          </cell>
        </row>
        <row r="204">
          <cell r="A204">
            <v>256</v>
          </cell>
          <cell r="B204" t="str">
            <v>QMYBD</v>
          </cell>
          <cell r="D204">
            <v>38217</v>
          </cell>
          <cell r="AE204">
            <v>50</v>
          </cell>
          <cell r="BC204">
            <v>20</v>
          </cell>
          <cell r="BY204">
            <v>3258600</v>
          </cell>
        </row>
        <row r="205">
          <cell r="A205">
            <v>257</v>
          </cell>
          <cell r="B205" t="str">
            <v>QTUBD</v>
          </cell>
          <cell r="D205">
            <v>38217</v>
          </cell>
          <cell r="AG205">
            <v>8</v>
          </cell>
          <cell r="AH205">
            <v>2</v>
          </cell>
          <cell r="BB205">
            <v>2</v>
          </cell>
          <cell r="BC205">
            <v>3</v>
          </cell>
          <cell r="BQ205">
            <v>5</v>
          </cell>
          <cell r="BY205">
            <v>1138166</v>
          </cell>
        </row>
        <row r="206">
          <cell r="A206">
            <v>258</v>
          </cell>
          <cell r="B206" t="str">
            <v>QH.LINHDN</v>
          </cell>
          <cell r="D206">
            <v>38217</v>
          </cell>
          <cell r="AE206">
            <v>40</v>
          </cell>
          <cell r="BY206">
            <v>1760000</v>
          </cell>
        </row>
        <row r="207">
          <cell r="A207">
            <v>259</v>
          </cell>
          <cell r="B207" t="str">
            <v>QLLDN</v>
          </cell>
          <cell r="D207">
            <v>38217</v>
          </cell>
          <cell r="BK207">
            <v>40</v>
          </cell>
          <cell r="BY207">
            <v>1680000</v>
          </cell>
          <cell r="BZ207">
            <v>1646400</v>
          </cell>
        </row>
        <row r="208">
          <cell r="A208">
            <v>260</v>
          </cell>
          <cell r="B208" t="str">
            <v>QL.ANHDN</v>
          </cell>
          <cell r="D208">
            <v>38217</v>
          </cell>
          <cell r="AO208">
            <v>15</v>
          </cell>
          <cell r="BO208">
            <v>15</v>
          </cell>
          <cell r="BY208">
            <v>1125900</v>
          </cell>
        </row>
        <row r="209">
          <cell r="A209">
            <v>261</v>
          </cell>
          <cell r="B209" t="str">
            <v>QKHOADN</v>
          </cell>
          <cell r="D209">
            <v>38217</v>
          </cell>
          <cell r="AE209">
            <v>40</v>
          </cell>
          <cell r="AF209">
            <v>10</v>
          </cell>
          <cell r="BY209">
            <v>2280000</v>
          </cell>
        </row>
        <row r="210">
          <cell r="A210">
            <v>262</v>
          </cell>
          <cell r="B210" t="str">
            <v>QCHAUVT</v>
          </cell>
          <cell r="D210">
            <v>38217</v>
          </cell>
          <cell r="AE210">
            <v>20</v>
          </cell>
          <cell r="AJ210">
            <v>1</v>
          </cell>
          <cell r="AK210">
            <v>0.5</v>
          </cell>
          <cell r="BY210">
            <v>1014000</v>
          </cell>
        </row>
        <row r="211">
          <cell r="A211">
            <v>263</v>
          </cell>
          <cell r="B211" t="str">
            <v>QNAMDN</v>
          </cell>
          <cell r="D211">
            <v>38217</v>
          </cell>
          <cell r="AE211">
            <v>20</v>
          </cell>
          <cell r="BY211">
            <v>880000</v>
          </cell>
        </row>
        <row r="212">
          <cell r="A212">
            <v>264</v>
          </cell>
          <cell r="B212" t="str">
            <v>QHANHDN</v>
          </cell>
          <cell r="D212">
            <v>38217</v>
          </cell>
          <cell r="AE212">
            <v>20</v>
          </cell>
          <cell r="AH212">
            <v>0.5</v>
          </cell>
          <cell r="BY212">
            <v>914000</v>
          </cell>
        </row>
        <row r="213">
          <cell r="A213">
            <v>265</v>
          </cell>
          <cell r="B213" t="str">
            <v>QTHUYVT</v>
          </cell>
          <cell r="D213">
            <v>38217</v>
          </cell>
          <cell r="AG213">
            <v>10</v>
          </cell>
          <cell r="AJ213">
            <v>10</v>
          </cell>
          <cell r="BY213">
            <v>1440000</v>
          </cell>
        </row>
        <row r="214">
          <cell r="A214">
            <v>266</v>
          </cell>
          <cell r="B214" t="str">
            <v>QXUANBD</v>
          </cell>
          <cell r="D214">
            <v>38217</v>
          </cell>
          <cell r="AF214">
            <v>20</v>
          </cell>
          <cell r="BY214">
            <v>1040000</v>
          </cell>
        </row>
        <row r="215">
          <cell r="A215">
            <v>267</v>
          </cell>
          <cell r="B215" t="str">
            <v>QTHUYDN</v>
          </cell>
          <cell r="D215">
            <v>38217</v>
          </cell>
          <cell r="AE215">
            <v>30</v>
          </cell>
          <cell r="AN215">
            <v>3</v>
          </cell>
          <cell r="BY215">
            <v>1452000</v>
          </cell>
        </row>
        <row r="216">
          <cell r="A216">
            <v>268</v>
          </cell>
          <cell r="B216" t="str">
            <v>QQUANGDN</v>
          </cell>
          <cell r="D216">
            <v>38217</v>
          </cell>
          <cell r="AE216">
            <v>10</v>
          </cell>
          <cell r="AO216">
            <v>10</v>
          </cell>
          <cell r="BO216">
            <v>5</v>
          </cell>
          <cell r="BY216">
            <v>1045000</v>
          </cell>
        </row>
        <row r="217">
          <cell r="A217">
            <v>269</v>
          </cell>
          <cell r="B217" t="str">
            <v>QCHAUDN</v>
          </cell>
          <cell r="D217">
            <v>38217</v>
          </cell>
          <cell r="AE217">
            <v>40</v>
          </cell>
          <cell r="BY217">
            <v>1760000</v>
          </cell>
        </row>
        <row r="218">
          <cell r="A218">
            <v>270</v>
          </cell>
          <cell r="B218" t="str">
            <v>QTOIDN</v>
          </cell>
          <cell r="D218">
            <v>38217</v>
          </cell>
          <cell r="BO218">
            <v>10</v>
          </cell>
          <cell r="BY218">
            <v>330000</v>
          </cell>
        </row>
        <row r="219">
          <cell r="A219">
            <v>271</v>
          </cell>
          <cell r="B219" t="str">
            <v>QN.DUNGDN</v>
          </cell>
          <cell r="D219">
            <v>38217</v>
          </cell>
          <cell r="AE219">
            <v>5</v>
          </cell>
          <cell r="AF219">
            <v>1</v>
          </cell>
          <cell r="AG219">
            <v>1</v>
          </cell>
          <cell r="BY219">
            <v>332000</v>
          </cell>
        </row>
        <row r="220">
          <cell r="A220">
            <v>272</v>
          </cell>
          <cell r="B220" t="str">
            <v>QH.ANDN</v>
          </cell>
          <cell r="D220">
            <v>38217</v>
          </cell>
          <cell r="AE220">
            <v>20</v>
          </cell>
          <cell r="BY220">
            <v>880000</v>
          </cell>
        </row>
        <row r="221">
          <cell r="A221">
            <v>273</v>
          </cell>
          <cell r="B221" t="str">
            <v>QBACHDN</v>
          </cell>
          <cell r="D221">
            <v>38217</v>
          </cell>
          <cell r="AE221">
            <v>20</v>
          </cell>
          <cell r="BY221">
            <v>880000</v>
          </cell>
        </row>
        <row r="222">
          <cell r="A222">
            <v>274</v>
          </cell>
          <cell r="B222" t="str">
            <v>QP.TRANGDN</v>
          </cell>
          <cell r="D222">
            <v>38217</v>
          </cell>
          <cell r="AE222">
            <v>70</v>
          </cell>
          <cell r="BY222">
            <v>3080000</v>
          </cell>
        </row>
        <row r="223">
          <cell r="A223">
            <v>275</v>
          </cell>
          <cell r="B223" t="str">
            <v>QM.LINHDN</v>
          </cell>
          <cell r="D223">
            <v>38217</v>
          </cell>
          <cell r="AE223">
            <v>15</v>
          </cell>
          <cell r="BY223">
            <v>660000</v>
          </cell>
        </row>
        <row r="224">
          <cell r="A224">
            <v>276</v>
          </cell>
          <cell r="B224" t="str">
            <v>PMBH</v>
          </cell>
          <cell r="D224">
            <v>38217</v>
          </cell>
          <cell r="BN224">
            <v>200</v>
          </cell>
          <cell r="BO224">
            <v>280</v>
          </cell>
          <cell r="BY224">
            <v>16040000</v>
          </cell>
          <cell r="BZ224">
            <v>15157800</v>
          </cell>
        </row>
        <row r="225">
          <cell r="A225">
            <v>277</v>
          </cell>
          <cell r="B225" t="str">
            <v>QNGADN</v>
          </cell>
          <cell r="D225">
            <v>38217</v>
          </cell>
          <cell r="AE225">
            <v>40</v>
          </cell>
          <cell r="AO225">
            <v>40</v>
          </cell>
          <cell r="BY225">
            <v>3442400</v>
          </cell>
        </row>
        <row r="226">
          <cell r="A226">
            <v>278</v>
          </cell>
          <cell r="B226" t="str">
            <v>QTAMVT</v>
          </cell>
          <cell r="D226">
            <v>38217</v>
          </cell>
          <cell r="K226">
            <v>240</v>
          </cell>
          <cell r="V226">
            <v>10</v>
          </cell>
          <cell r="Z226">
            <v>836000</v>
          </cell>
          <cell r="AA226">
            <v>790020</v>
          </cell>
          <cell r="BO226">
            <v>5</v>
          </cell>
          <cell r="BY226">
            <v>165000</v>
          </cell>
        </row>
        <row r="227">
          <cell r="A227">
            <v>280</v>
          </cell>
          <cell r="B227" t="str">
            <v>QTUBD</v>
          </cell>
          <cell r="D227">
            <v>38217</v>
          </cell>
          <cell r="AF227">
            <v>1.5</v>
          </cell>
          <cell r="BY227">
            <v>78000</v>
          </cell>
        </row>
        <row r="228">
          <cell r="A228">
            <v>282</v>
          </cell>
          <cell r="B228" t="str">
            <v>PDL</v>
          </cell>
          <cell r="D228">
            <v>38217</v>
          </cell>
          <cell r="AE228">
            <v>4</v>
          </cell>
          <cell r="BN228">
            <v>34</v>
          </cell>
          <cell r="BO228">
            <v>12</v>
          </cell>
          <cell r="BY228">
            <v>1728000</v>
          </cell>
          <cell r="CD228">
            <v>30</v>
          </cell>
          <cell r="CG228">
            <v>38</v>
          </cell>
          <cell r="CH228">
            <v>73</v>
          </cell>
          <cell r="CI228">
            <v>5</v>
          </cell>
          <cell r="CK228">
            <v>3068150</v>
          </cell>
        </row>
        <row r="229">
          <cell r="A229">
            <v>283</v>
          </cell>
          <cell r="B229" t="str">
            <v>QU.UONGLD</v>
          </cell>
          <cell r="D229">
            <v>38217</v>
          </cell>
          <cell r="AE229">
            <v>2</v>
          </cell>
          <cell r="BY229">
            <v>88000</v>
          </cell>
        </row>
        <row r="230">
          <cell r="A230">
            <v>284</v>
          </cell>
          <cell r="B230" t="str">
            <v>PDL</v>
          </cell>
          <cell r="D230">
            <v>38217</v>
          </cell>
          <cell r="U230">
            <v>10</v>
          </cell>
          <cell r="Z230">
            <v>65000</v>
          </cell>
        </row>
        <row r="231">
          <cell r="A231">
            <v>285</v>
          </cell>
          <cell r="B231" t="str">
            <v>PDL</v>
          </cell>
          <cell r="D231">
            <v>38217</v>
          </cell>
          <cell r="BO231">
            <v>2</v>
          </cell>
          <cell r="BY231">
            <v>66000</v>
          </cell>
        </row>
        <row r="232">
          <cell r="A232">
            <v>286</v>
          </cell>
          <cell r="B232" t="str">
            <v>PBL</v>
          </cell>
          <cell r="D232">
            <v>38218</v>
          </cell>
          <cell r="E232">
            <v>24</v>
          </cell>
          <cell r="I232">
            <v>36</v>
          </cell>
          <cell r="Z232">
            <v>120000</v>
          </cell>
          <cell r="BH232">
            <v>50</v>
          </cell>
          <cell r="BJ232">
            <v>1</v>
          </cell>
          <cell r="BL232">
            <v>2</v>
          </cell>
          <cell r="BN232">
            <v>143</v>
          </cell>
          <cell r="BO232">
            <v>62</v>
          </cell>
          <cell r="BY232">
            <v>9371000</v>
          </cell>
          <cell r="CD232">
            <v>60</v>
          </cell>
          <cell r="CG232">
            <v>50</v>
          </cell>
          <cell r="CH232">
            <v>106</v>
          </cell>
          <cell r="CK232">
            <v>4281200</v>
          </cell>
        </row>
        <row r="233">
          <cell r="A233">
            <v>287</v>
          </cell>
          <cell r="B233" t="str">
            <v>PPDT</v>
          </cell>
          <cell r="D233">
            <v>38218</v>
          </cell>
          <cell r="AN233">
            <v>2</v>
          </cell>
          <cell r="AO233">
            <v>7</v>
          </cell>
          <cell r="AS233">
            <v>2</v>
          </cell>
          <cell r="AV233">
            <v>2</v>
          </cell>
          <cell r="AW233">
            <v>4</v>
          </cell>
          <cell r="BH233">
            <v>20</v>
          </cell>
          <cell r="BI233">
            <v>100</v>
          </cell>
          <cell r="BK233">
            <v>10</v>
          </cell>
          <cell r="BN233">
            <v>320</v>
          </cell>
          <cell r="BY233">
            <v>17895500</v>
          </cell>
        </row>
        <row r="234">
          <cell r="A234">
            <v>288</v>
          </cell>
          <cell r="B234" t="str">
            <v>PTDD</v>
          </cell>
          <cell r="D234">
            <v>38218</v>
          </cell>
          <cell r="AN234">
            <v>5</v>
          </cell>
          <cell r="BI234">
            <v>20</v>
          </cell>
          <cell r="BL234">
            <v>40</v>
          </cell>
          <cell r="BN234">
            <v>160</v>
          </cell>
          <cell r="BO234">
            <v>40</v>
          </cell>
          <cell r="BY234">
            <v>9510000</v>
          </cell>
          <cell r="BZ234">
            <v>8986950</v>
          </cell>
          <cell r="CG234">
            <v>100</v>
          </cell>
          <cell r="CK234">
            <v>3600000</v>
          </cell>
          <cell r="CL234">
            <v>3402000</v>
          </cell>
        </row>
        <row r="235">
          <cell r="A235">
            <v>289</v>
          </cell>
          <cell r="B235" t="str">
            <v>QHIEULD</v>
          </cell>
          <cell r="D235">
            <v>38218</v>
          </cell>
          <cell r="AE235">
            <v>10</v>
          </cell>
          <cell r="AF235">
            <v>4</v>
          </cell>
          <cell r="AG235">
            <v>4</v>
          </cell>
          <cell r="AJ235">
            <v>2</v>
          </cell>
          <cell r="AL235">
            <v>4</v>
          </cell>
          <cell r="AM235">
            <v>4</v>
          </cell>
          <cell r="BY235">
            <v>1872000</v>
          </cell>
        </row>
        <row r="236">
          <cell r="A236">
            <v>290</v>
          </cell>
          <cell r="B236" t="str">
            <v>QPHUNGLD</v>
          </cell>
          <cell r="D236">
            <v>38218</v>
          </cell>
          <cell r="AE236">
            <v>10</v>
          </cell>
          <cell r="BE236">
            <v>10</v>
          </cell>
          <cell r="BO236">
            <v>10</v>
          </cell>
          <cell r="BY236">
            <v>1141200</v>
          </cell>
        </row>
        <row r="237">
          <cell r="A237">
            <v>291</v>
          </cell>
          <cell r="B237" t="str">
            <v>PNHVT</v>
          </cell>
          <cell r="D237">
            <v>38218</v>
          </cell>
          <cell r="AN237">
            <v>80</v>
          </cell>
          <cell r="AO237">
            <v>80</v>
          </cell>
          <cell r="BC237">
            <v>100</v>
          </cell>
          <cell r="BH237">
            <v>100</v>
          </cell>
          <cell r="BI237">
            <v>300</v>
          </cell>
          <cell r="BN237">
            <v>800</v>
          </cell>
          <cell r="BO237">
            <v>80</v>
          </cell>
          <cell r="BY237">
            <v>61160000</v>
          </cell>
          <cell r="BZ237">
            <v>57796200</v>
          </cell>
        </row>
        <row r="238">
          <cell r="A238">
            <v>293</v>
          </cell>
          <cell r="B238" t="str">
            <v>PNHVT</v>
          </cell>
          <cell r="D238">
            <v>38218</v>
          </cell>
          <cell r="AO238">
            <v>40</v>
          </cell>
          <cell r="BB238">
            <v>20</v>
          </cell>
          <cell r="BC238">
            <v>20</v>
          </cell>
          <cell r="BH238">
            <v>20</v>
          </cell>
          <cell r="BI238">
            <v>20</v>
          </cell>
          <cell r="BO238">
            <v>40</v>
          </cell>
          <cell r="BY238">
            <v>7212000</v>
          </cell>
          <cell r="BZ238">
            <v>6887460</v>
          </cell>
        </row>
        <row r="239">
          <cell r="A239">
            <v>294</v>
          </cell>
          <cell r="B239" t="str">
            <v>PNHVT</v>
          </cell>
          <cell r="D239">
            <v>38218</v>
          </cell>
          <cell r="AE239">
            <v>40</v>
          </cell>
          <cell r="BB239">
            <v>20</v>
          </cell>
          <cell r="BY239">
            <v>2896000</v>
          </cell>
        </row>
        <row r="240">
          <cell r="A240">
            <v>296</v>
          </cell>
          <cell r="B240" t="str">
            <v>PDL</v>
          </cell>
          <cell r="D240">
            <v>38218</v>
          </cell>
          <cell r="BO240">
            <v>5</v>
          </cell>
          <cell r="BY240">
            <v>165000</v>
          </cell>
        </row>
        <row r="241">
          <cell r="A241">
            <v>298</v>
          </cell>
          <cell r="B241" t="str">
            <v>pdl</v>
          </cell>
          <cell r="D241">
            <v>38218</v>
          </cell>
          <cell r="AE241">
            <v>3</v>
          </cell>
          <cell r="BY241">
            <v>132000</v>
          </cell>
        </row>
        <row r="242">
          <cell r="A242">
            <v>299</v>
          </cell>
          <cell r="B242" t="str">
            <v>QTUANLD</v>
          </cell>
          <cell r="D242">
            <v>38219</v>
          </cell>
          <cell r="BI242">
            <v>40</v>
          </cell>
          <cell r="BY242">
            <v>1840000</v>
          </cell>
        </row>
        <row r="243">
          <cell r="A243">
            <v>301</v>
          </cell>
          <cell r="B243" t="str">
            <v>PDL</v>
          </cell>
          <cell r="D243">
            <v>38219</v>
          </cell>
          <cell r="BO243">
            <v>4</v>
          </cell>
          <cell r="BY243">
            <v>132000</v>
          </cell>
        </row>
        <row r="244">
          <cell r="A244">
            <v>303</v>
          </cell>
          <cell r="B244" t="str">
            <v>PNHVT</v>
          </cell>
          <cell r="D244">
            <v>38219</v>
          </cell>
          <cell r="AN244">
            <v>40</v>
          </cell>
          <cell r="BN244">
            <v>120</v>
          </cell>
          <cell r="BY244">
            <v>5920000</v>
          </cell>
          <cell r="BZ244">
            <v>5653600</v>
          </cell>
        </row>
        <row r="245">
          <cell r="A245">
            <v>304</v>
          </cell>
          <cell r="B245" t="str">
            <v>Q86DN</v>
          </cell>
          <cell r="D245">
            <v>38219</v>
          </cell>
          <cell r="AO245">
            <v>20</v>
          </cell>
          <cell r="BO245">
            <v>20</v>
          </cell>
          <cell r="BY245">
            <v>1501200</v>
          </cell>
        </row>
        <row r="246">
          <cell r="A246">
            <v>305</v>
          </cell>
          <cell r="B246" t="str">
            <v>PMVT</v>
          </cell>
          <cell r="D246">
            <v>38219</v>
          </cell>
          <cell r="AO246">
            <v>120</v>
          </cell>
          <cell r="BH246">
            <v>100</v>
          </cell>
          <cell r="BI246">
            <v>400</v>
          </cell>
          <cell r="BN246">
            <v>800</v>
          </cell>
          <cell r="BO246">
            <v>800</v>
          </cell>
          <cell r="BY246">
            <v>82020000</v>
          </cell>
          <cell r="BZ246">
            <v>77508900</v>
          </cell>
        </row>
        <row r="247">
          <cell r="A247">
            <v>306</v>
          </cell>
          <cell r="B247" t="str">
            <v>PPBD</v>
          </cell>
          <cell r="D247">
            <v>38219</v>
          </cell>
          <cell r="BB247">
            <v>20</v>
          </cell>
          <cell r="BC247">
            <v>40</v>
          </cell>
          <cell r="BE247">
            <v>80</v>
          </cell>
          <cell r="BH247">
            <v>40</v>
          </cell>
          <cell r="BI247">
            <v>200</v>
          </cell>
          <cell r="BN247">
            <v>360</v>
          </cell>
          <cell r="BO247">
            <v>160</v>
          </cell>
          <cell r="BY247">
            <v>34752560</v>
          </cell>
          <cell r="BZ247">
            <v>33465920</v>
          </cell>
        </row>
        <row r="248">
          <cell r="A248">
            <v>307</v>
          </cell>
          <cell r="B248" t="str">
            <v>QS.BINHDN</v>
          </cell>
          <cell r="D248">
            <v>38219</v>
          </cell>
          <cell r="AE248">
            <v>10</v>
          </cell>
          <cell r="AL248">
            <v>1</v>
          </cell>
          <cell r="BY248">
            <v>576000</v>
          </cell>
        </row>
        <row r="249">
          <cell r="A249">
            <v>308</v>
          </cell>
          <cell r="B249" t="str">
            <v>PBL</v>
          </cell>
          <cell r="D249">
            <v>38219</v>
          </cell>
          <cell r="U249">
            <v>2</v>
          </cell>
          <cell r="Z249">
            <v>13000</v>
          </cell>
          <cell r="BJ249">
            <v>2</v>
          </cell>
          <cell r="BN249">
            <v>108</v>
          </cell>
          <cell r="BO249">
            <v>7</v>
          </cell>
          <cell r="BY249">
            <v>3989000</v>
          </cell>
          <cell r="CG249">
            <v>2</v>
          </cell>
          <cell r="CH249">
            <v>109</v>
          </cell>
          <cell r="CK249">
            <v>2055800</v>
          </cell>
        </row>
        <row r="250">
          <cell r="A250">
            <v>310</v>
          </cell>
          <cell r="B250" t="str">
            <v>PBL</v>
          </cell>
          <cell r="D250">
            <v>38219</v>
          </cell>
          <cell r="AG250">
            <v>3</v>
          </cell>
          <cell r="AO250">
            <v>7</v>
          </cell>
          <cell r="BY250">
            <v>474420</v>
          </cell>
        </row>
        <row r="251">
          <cell r="A251">
            <v>311</v>
          </cell>
          <cell r="B251" t="str">
            <v>PDL</v>
          </cell>
          <cell r="D251">
            <v>38219</v>
          </cell>
          <cell r="AY251">
            <v>0.5</v>
          </cell>
          <cell r="BY251">
            <v>78000</v>
          </cell>
        </row>
        <row r="252">
          <cell r="A252">
            <v>312</v>
          </cell>
          <cell r="B252" t="str">
            <v>PMPL</v>
          </cell>
          <cell r="D252">
            <v>38219</v>
          </cell>
          <cell r="AY252">
            <v>10</v>
          </cell>
          <cell r="BY252">
            <v>1560000</v>
          </cell>
          <cell r="BZ252">
            <v>1474200</v>
          </cell>
        </row>
        <row r="253">
          <cell r="A253">
            <v>313</v>
          </cell>
          <cell r="B253" t="str">
            <v>PDL</v>
          </cell>
          <cell r="D253">
            <v>38219</v>
          </cell>
          <cell r="BO253">
            <v>1.5</v>
          </cell>
          <cell r="BY253">
            <v>49500</v>
          </cell>
        </row>
        <row r="254">
          <cell r="A254">
            <v>286</v>
          </cell>
          <cell r="B254" t="str">
            <v>QNNBLD</v>
          </cell>
          <cell r="D254">
            <v>38218</v>
          </cell>
          <cell r="AO254">
            <v>10</v>
          </cell>
          <cell r="BY254">
            <v>420600</v>
          </cell>
        </row>
        <row r="255">
          <cell r="A255">
            <v>315</v>
          </cell>
          <cell r="B255" t="str">
            <v>PBL</v>
          </cell>
          <cell r="D255">
            <v>38220</v>
          </cell>
          <cell r="AE255">
            <v>8</v>
          </cell>
          <cell r="BH255">
            <v>3</v>
          </cell>
          <cell r="BI255">
            <v>3</v>
          </cell>
          <cell r="BL255">
            <v>5</v>
          </cell>
          <cell r="BM255">
            <v>10</v>
          </cell>
          <cell r="BN255">
            <v>77</v>
          </cell>
          <cell r="BO255">
            <v>5</v>
          </cell>
          <cell r="BY255">
            <v>4003400</v>
          </cell>
          <cell r="CG255">
            <v>3</v>
          </cell>
          <cell r="CI255">
            <v>4</v>
          </cell>
          <cell r="CK255">
            <v>184440</v>
          </cell>
        </row>
        <row r="256">
          <cell r="A256">
            <v>316</v>
          </cell>
          <cell r="B256" t="str">
            <v>PTBH</v>
          </cell>
          <cell r="D256">
            <v>38220</v>
          </cell>
          <cell r="AO256">
            <v>320</v>
          </cell>
          <cell r="BB256">
            <v>40</v>
          </cell>
          <cell r="BC256">
            <v>100</v>
          </cell>
          <cell r="BH256">
            <v>100</v>
          </cell>
          <cell r="BI256">
            <v>200</v>
          </cell>
          <cell r="BL256">
            <v>120</v>
          </cell>
          <cell r="BM256">
            <v>0</v>
          </cell>
          <cell r="BN256">
            <v>1000</v>
          </cell>
          <cell r="BO256">
            <v>600</v>
          </cell>
          <cell r="BY256">
            <v>97712000</v>
          </cell>
          <cell r="BZ256">
            <v>92337840</v>
          </cell>
        </row>
        <row r="257">
          <cell r="A257">
            <v>317</v>
          </cell>
          <cell r="B257" t="str">
            <v>PPLK</v>
          </cell>
          <cell r="D257">
            <v>38220</v>
          </cell>
          <cell r="AN257">
            <v>40</v>
          </cell>
          <cell r="AO257">
            <v>40</v>
          </cell>
          <cell r="BC257">
            <v>20</v>
          </cell>
          <cell r="BE257">
            <v>40</v>
          </cell>
          <cell r="BI257">
            <v>80</v>
          </cell>
          <cell r="BN257">
            <v>280</v>
          </cell>
          <cell r="BO257">
            <v>120</v>
          </cell>
          <cell r="BY257">
            <v>23460000</v>
          </cell>
          <cell r="BZ257">
            <v>22169700</v>
          </cell>
        </row>
        <row r="258">
          <cell r="A258">
            <v>318</v>
          </cell>
          <cell r="B258" t="str">
            <v>PMPL</v>
          </cell>
          <cell r="D258">
            <v>38220</v>
          </cell>
          <cell r="BC258">
            <v>40</v>
          </cell>
          <cell r="BI258">
            <v>40</v>
          </cell>
          <cell r="BN258">
            <v>320</v>
          </cell>
          <cell r="BY258">
            <v>14960000</v>
          </cell>
          <cell r="BZ258">
            <v>14137200</v>
          </cell>
        </row>
        <row r="259">
          <cell r="A259">
            <v>319</v>
          </cell>
          <cell r="B259" t="str">
            <v>PPBD</v>
          </cell>
          <cell r="D259">
            <v>38220</v>
          </cell>
          <cell r="E259">
            <v>120</v>
          </cell>
          <cell r="I259">
            <v>120</v>
          </cell>
          <cell r="Z259">
            <v>480000</v>
          </cell>
          <cell r="AA259">
            <v>453600</v>
          </cell>
          <cell r="AN259">
            <v>80</v>
          </cell>
          <cell r="AO259">
            <v>40</v>
          </cell>
          <cell r="BC259">
            <v>120</v>
          </cell>
          <cell r="BH259">
            <v>120</v>
          </cell>
          <cell r="BI259">
            <v>200</v>
          </cell>
          <cell r="BN259">
            <v>1000</v>
          </cell>
          <cell r="BO259">
            <v>400</v>
          </cell>
          <cell r="BY259">
            <v>74196000</v>
          </cell>
          <cell r="BZ259">
            <v>70115220</v>
          </cell>
        </row>
        <row r="260">
          <cell r="A260">
            <v>323</v>
          </cell>
          <cell r="B260" t="str">
            <v>PDL</v>
          </cell>
          <cell r="D260">
            <v>38220</v>
          </cell>
          <cell r="AE260">
            <v>5</v>
          </cell>
          <cell r="BO260">
            <v>5</v>
          </cell>
          <cell r="BY260">
            <v>385000</v>
          </cell>
        </row>
        <row r="261">
          <cell r="A261">
            <v>324</v>
          </cell>
          <cell r="B261" t="str">
            <v>QVIPVT</v>
          </cell>
          <cell r="D261">
            <v>38222</v>
          </cell>
          <cell r="AH261">
            <v>10</v>
          </cell>
          <cell r="BY261">
            <v>680000</v>
          </cell>
        </row>
        <row r="262">
          <cell r="A262">
            <v>325</v>
          </cell>
          <cell r="B262" t="str">
            <v>PBL</v>
          </cell>
          <cell r="D262">
            <v>38222</v>
          </cell>
          <cell r="BE262">
            <v>5</v>
          </cell>
          <cell r="BH262">
            <v>2</v>
          </cell>
          <cell r="BI262">
            <v>2</v>
          </cell>
          <cell r="BJ262">
            <v>2</v>
          </cell>
          <cell r="BL262">
            <v>2</v>
          </cell>
          <cell r="BM262">
            <v>10</v>
          </cell>
          <cell r="BN262">
            <v>124</v>
          </cell>
          <cell r="BY262">
            <v>5152600</v>
          </cell>
          <cell r="CD262">
            <v>70</v>
          </cell>
          <cell r="CH262">
            <v>52</v>
          </cell>
          <cell r="CK262">
            <v>1590400</v>
          </cell>
        </row>
        <row r="263">
          <cell r="A263">
            <v>326</v>
          </cell>
          <cell r="B263" t="str">
            <v>PHDL</v>
          </cell>
          <cell r="D263">
            <v>38222</v>
          </cell>
          <cell r="AE263">
            <v>10</v>
          </cell>
          <cell r="AR263">
            <v>5</v>
          </cell>
          <cell r="AT263">
            <v>5</v>
          </cell>
          <cell r="AV263">
            <v>5</v>
          </cell>
          <cell r="AX263">
            <v>5</v>
          </cell>
          <cell r="BI263">
            <v>200</v>
          </cell>
          <cell r="BK263">
            <v>80</v>
          </cell>
          <cell r="BL263">
            <v>240</v>
          </cell>
          <cell r="BN263">
            <v>640</v>
          </cell>
          <cell r="BO263">
            <v>160</v>
          </cell>
          <cell r="BY263">
            <v>51585000</v>
          </cell>
          <cell r="BZ263">
            <v>48747825</v>
          </cell>
        </row>
        <row r="264">
          <cell r="A264">
            <v>327</v>
          </cell>
          <cell r="B264" t="str">
            <v>QTOANLD</v>
          </cell>
          <cell r="D264">
            <v>38222</v>
          </cell>
          <cell r="AE264">
            <v>20</v>
          </cell>
          <cell r="BY264">
            <v>880000</v>
          </cell>
        </row>
        <row r="265">
          <cell r="A265">
            <v>328</v>
          </cell>
          <cell r="B265" t="str">
            <v>QLIEMLD</v>
          </cell>
          <cell r="D265">
            <v>38222</v>
          </cell>
          <cell r="AE265">
            <v>5</v>
          </cell>
          <cell r="AF265">
            <v>2</v>
          </cell>
          <cell r="AG265">
            <v>1</v>
          </cell>
          <cell r="AI265">
            <v>0.5</v>
          </cell>
          <cell r="BY265">
            <v>426000</v>
          </cell>
        </row>
        <row r="266">
          <cell r="A266">
            <v>329</v>
          </cell>
          <cell r="B266" t="str">
            <v>PPDT</v>
          </cell>
          <cell r="D266">
            <v>38222</v>
          </cell>
          <cell r="U266">
            <v>56</v>
          </cell>
          <cell r="Z266">
            <v>364000</v>
          </cell>
          <cell r="AA266">
            <v>343980</v>
          </cell>
          <cell r="BB266">
            <v>3</v>
          </cell>
          <cell r="BC266">
            <v>5</v>
          </cell>
          <cell r="BH266">
            <v>20</v>
          </cell>
          <cell r="BI266">
            <v>60</v>
          </cell>
          <cell r="BK266">
            <v>40</v>
          </cell>
          <cell r="BL266">
            <v>40</v>
          </cell>
          <cell r="BN266">
            <v>280</v>
          </cell>
          <cell r="BO266">
            <v>120</v>
          </cell>
          <cell r="BY266">
            <v>20906400</v>
          </cell>
          <cell r="BZ266">
            <v>19756548</v>
          </cell>
        </row>
        <row r="267">
          <cell r="A267">
            <v>330</v>
          </cell>
          <cell r="B267" t="str">
            <v>PBL</v>
          </cell>
          <cell r="D267">
            <v>38222</v>
          </cell>
          <cell r="AE267">
            <v>5</v>
          </cell>
          <cell r="AH267">
            <v>4</v>
          </cell>
          <cell r="BY267">
            <v>492000</v>
          </cell>
          <cell r="CG267">
            <v>2</v>
          </cell>
          <cell r="CK267">
            <v>72000</v>
          </cell>
        </row>
        <row r="268">
          <cell r="A268">
            <v>331</v>
          </cell>
          <cell r="B268" t="str">
            <v>QPHUNGLD</v>
          </cell>
          <cell r="D268">
            <v>38222</v>
          </cell>
          <cell r="AF268">
            <v>3</v>
          </cell>
          <cell r="AG268">
            <v>3</v>
          </cell>
          <cell r="AH268">
            <v>3</v>
          </cell>
          <cell r="AL268">
            <v>3</v>
          </cell>
          <cell r="BY268">
            <v>948000</v>
          </cell>
        </row>
        <row r="269">
          <cell r="A269">
            <v>332</v>
          </cell>
          <cell r="B269" t="str">
            <v>PDL</v>
          </cell>
          <cell r="D269">
            <v>38222</v>
          </cell>
          <cell r="U269">
            <v>4</v>
          </cell>
          <cell r="Z269">
            <v>36000</v>
          </cell>
          <cell r="BO269">
            <v>3</v>
          </cell>
          <cell r="BY269">
            <v>99000</v>
          </cell>
        </row>
        <row r="270">
          <cell r="A270">
            <v>333</v>
          </cell>
          <cell r="B270" t="str">
            <v>PDL</v>
          </cell>
          <cell r="D270">
            <v>38222</v>
          </cell>
          <cell r="BH270">
            <v>1</v>
          </cell>
          <cell r="BY270">
            <v>46800</v>
          </cell>
          <cell r="CG270">
            <v>1</v>
          </cell>
          <cell r="CK270">
            <v>36000</v>
          </cell>
        </row>
        <row r="271">
          <cell r="A271">
            <v>334</v>
          </cell>
          <cell r="B271" t="str">
            <v>PDL</v>
          </cell>
          <cell r="D271">
            <v>38223</v>
          </cell>
          <cell r="BN271">
            <v>3</v>
          </cell>
          <cell r="BO271">
            <v>2</v>
          </cell>
          <cell r="BY271">
            <v>168000</v>
          </cell>
        </row>
        <row r="272">
          <cell r="A272">
            <v>335</v>
          </cell>
          <cell r="B272" t="str">
            <v>PPLK</v>
          </cell>
          <cell r="D272">
            <v>38223</v>
          </cell>
          <cell r="BB272">
            <v>40</v>
          </cell>
          <cell r="BC272">
            <v>40</v>
          </cell>
          <cell r="BI272">
            <v>80</v>
          </cell>
          <cell r="BN272">
            <v>400</v>
          </cell>
          <cell r="BO272">
            <v>200</v>
          </cell>
          <cell r="BY272">
            <v>28392000</v>
          </cell>
          <cell r="BZ272">
            <v>26830440</v>
          </cell>
        </row>
        <row r="273">
          <cell r="A273">
            <v>336</v>
          </cell>
          <cell r="B273" t="str">
            <v>PTBH</v>
          </cell>
          <cell r="D273">
            <v>38223</v>
          </cell>
          <cell r="AN273">
            <v>200</v>
          </cell>
          <cell r="BC273">
            <v>100</v>
          </cell>
          <cell r="BN273">
            <v>400</v>
          </cell>
          <cell r="BO273">
            <v>400</v>
          </cell>
          <cell r="BY273">
            <v>41600000</v>
          </cell>
          <cell r="BZ273">
            <v>39312000</v>
          </cell>
        </row>
        <row r="274">
          <cell r="A274">
            <v>338</v>
          </cell>
          <cell r="B274" t="str">
            <v>PBL</v>
          </cell>
          <cell r="D274">
            <v>38223</v>
          </cell>
          <cell r="U274">
            <v>20</v>
          </cell>
          <cell r="Z274">
            <v>130000</v>
          </cell>
          <cell r="AE274">
            <v>40</v>
          </cell>
          <cell r="BM274">
            <v>2</v>
          </cell>
          <cell r="BN274">
            <v>35</v>
          </cell>
          <cell r="BO274">
            <v>6</v>
          </cell>
          <cell r="BY274">
            <v>1466000</v>
          </cell>
          <cell r="CF274">
            <v>3</v>
          </cell>
          <cell r="CG274">
            <v>5</v>
          </cell>
          <cell r="CH274">
            <v>4</v>
          </cell>
          <cell r="CK274">
            <v>296720</v>
          </cell>
        </row>
        <row r="275">
          <cell r="A275">
            <v>339</v>
          </cell>
          <cell r="B275" t="str">
            <v>PDL</v>
          </cell>
          <cell r="D275">
            <v>38223</v>
          </cell>
          <cell r="U275">
            <v>10</v>
          </cell>
          <cell r="Z275">
            <v>65000</v>
          </cell>
          <cell r="BO275">
            <v>5</v>
          </cell>
          <cell r="BY275">
            <v>165000</v>
          </cell>
        </row>
        <row r="276">
          <cell r="A276">
            <v>341</v>
          </cell>
          <cell r="B276" t="str">
            <v>QDIEMDN</v>
          </cell>
          <cell r="D276">
            <v>38224</v>
          </cell>
          <cell r="AE276">
            <v>20</v>
          </cell>
          <cell r="AF276">
            <v>20</v>
          </cell>
          <cell r="AL276">
            <v>2</v>
          </cell>
          <cell r="AO276">
            <v>20</v>
          </cell>
          <cell r="BE276">
            <v>20</v>
          </cell>
          <cell r="BY276">
            <v>3773400</v>
          </cell>
          <cell r="CH276">
            <v>26</v>
          </cell>
          <cell r="CK276">
            <v>473200</v>
          </cell>
        </row>
        <row r="277">
          <cell r="A277">
            <v>342</v>
          </cell>
          <cell r="B277" t="str">
            <v>QTHUANDN</v>
          </cell>
          <cell r="D277">
            <v>38224</v>
          </cell>
          <cell r="AE277">
            <v>10</v>
          </cell>
          <cell r="AF277">
            <v>1</v>
          </cell>
          <cell r="AG277">
            <v>1</v>
          </cell>
          <cell r="AH277">
            <v>1</v>
          </cell>
          <cell r="AI277">
            <v>1</v>
          </cell>
          <cell r="AJ277">
            <v>1</v>
          </cell>
          <cell r="AK277">
            <v>1</v>
          </cell>
          <cell r="AL277">
            <v>1</v>
          </cell>
          <cell r="AM277">
            <v>1</v>
          </cell>
          <cell r="AO277">
            <v>20</v>
          </cell>
          <cell r="BE277">
            <v>20</v>
          </cell>
          <cell r="BY277">
            <v>1092000</v>
          </cell>
        </row>
        <row r="278">
          <cell r="A278">
            <v>343</v>
          </cell>
          <cell r="B278" t="str">
            <v>QT.UYENDN</v>
          </cell>
          <cell r="D278">
            <v>38224</v>
          </cell>
          <cell r="AE278">
            <v>20</v>
          </cell>
          <cell r="AF278">
            <v>1</v>
          </cell>
          <cell r="AG278">
            <v>1</v>
          </cell>
          <cell r="AH278">
            <v>2</v>
          </cell>
          <cell r="AI278">
            <v>1</v>
          </cell>
          <cell r="AJ278">
            <v>1</v>
          </cell>
          <cell r="AK278">
            <v>1</v>
          </cell>
          <cell r="AL278">
            <v>2</v>
          </cell>
          <cell r="AM278">
            <v>1</v>
          </cell>
          <cell r="BY278">
            <v>1736000</v>
          </cell>
        </row>
        <row r="279">
          <cell r="A279">
            <v>344</v>
          </cell>
          <cell r="B279" t="str">
            <v>QNAMDN</v>
          </cell>
          <cell r="D279">
            <v>38224</v>
          </cell>
          <cell r="AE279">
            <v>15</v>
          </cell>
          <cell r="AF279">
            <v>1</v>
          </cell>
          <cell r="AG279">
            <v>1</v>
          </cell>
          <cell r="AH279">
            <v>2</v>
          </cell>
          <cell r="AI279">
            <v>1</v>
          </cell>
          <cell r="AJ279">
            <v>1</v>
          </cell>
          <cell r="AK279">
            <v>1</v>
          </cell>
          <cell r="AL279">
            <v>2</v>
          </cell>
          <cell r="AM279">
            <v>1</v>
          </cell>
          <cell r="BY279">
            <v>660000</v>
          </cell>
        </row>
        <row r="280">
          <cell r="A280">
            <v>345</v>
          </cell>
          <cell r="B280" t="str">
            <v>QTHUYDN</v>
          </cell>
          <cell r="D280">
            <v>38224</v>
          </cell>
          <cell r="AE280">
            <v>20</v>
          </cell>
          <cell r="BC280">
            <v>2</v>
          </cell>
          <cell r="BE280">
            <v>8</v>
          </cell>
          <cell r="BY280">
            <v>1281456</v>
          </cell>
        </row>
        <row r="281">
          <cell r="A281">
            <v>346</v>
          </cell>
          <cell r="B281" t="str">
            <v>QV.ANHDN</v>
          </cell>
          <cell r="D281">
            <v>38224</v>
          </cell>
          <cell r="AE281">
            <v>15</v>
          </cell>
          <cell r="AG281">
            <v>5</v>
          </cell>
          <cell r="BC281">
            <v>2</v>
          </cell>
          <cell r="BE281">
            <v>8</v>
          </cell>
          <cell r="BY281">
            <v>960000</v>
          </cell>
        </row>
        <row r="282">
          <cell r="A282">
            <v>347</v>
          </cell>
          <cell r="B282" t="str">
            <v>QH.ANDN</v>
          </cell>
          <cell r="D282">
            <v>38224</v>
          </cell>
          <cell r="AE282">
            <v>20</v>
          </cell>
          <cell r="AG282">
            <v>5</v>
          </cell>
          <cell r="BY282">
            <v>880000</v>
          </cell>
        </row>
        <row r="283">
          <cell r="A283">
            <v>348</v>
          </cell>
          <cell r="B283" t="str">
            <v>QCHAUDN</v>
          </cell>
          <cell r="D283">
            <v>38224</v>
          </cell>
          <cell r="AE283">
            <v>40</v>
          </cell>
          <cell r="BY283">
            <v>1760000</v>
          </cell>
        </row>
        <row r="284">
          <cell r="A284">
            <v>349</v>
          </cell>
          <cell r="B284" t="str">
            <v>QDEDN</v>
          </cell>
          <cell r="D284">
            <v>38224</v>
          </cell>
          <cell r="U284">
            <v>2</v>
          </cell>
          <cell r="Z284">
            <v>12290</v>
          </cell>
          <cell r="AE284">
            <v>10</v>
          </cell>
          <cell r="AF284">
            <v>3</v>
          </cell>
          <cell r="AN284">
            <v>3</v>
          </cell>
          <cell r="AO284">
            <v>2</v>
          </cell>
          <cell r="BY284">
            <v>812120</v>
          </cell>
        </row>
        <row r="285">
          <cell r="A285">
            <v>350</v>
          </cell>
          <cell r="B285" t="str">
            <v>QN.DUNGDN</v>
          </cell>
          <cell r="D285">
            <v>38224</v>
          </cell>
          <cell r="U285">
            <v>2</v>
          </cell>
          <cell r="Z285">
            <v>12290</v>
          </cell>
          <cell r="AE285">
            <v>5</v>
          </cell>
          <cell r="AF285">
            <v>3</v>
          </cell>
          <cell r="AN285">
            <v>3</v>
          </cell>
          <cell r="AO285">
            <v>2</v>
          </cell>
          <cell r="BY285">
            <v>220000</v>
          </cell>
        </row>
        <row r="286">
          <cell r="A286">
            <v>351</v>
          </cell>
          <cell r="B286" t="str">
            <v>QM.LINHDN</v>
          </cell>
          <cell r="D286">
            <v>38224</v>
          </cell>
          <cell r="AE286">
            <v>10</v>
          </cell>
          <cell r="BY286">
            <v>440000</v>
          </cell>
        </row>
        <row r="287">
          <cell r="A287">
            <v>352</v>
          </cell>
          <cell r="B287" t="str">
            <v>QTAIDN</v>
          </cell>
          <cell r="D287">
            <v>38224</v>
          </cell>
          <cell r="U287">
            <v>10</v>
          </cell>
          <cell r="Z287">
            <v>61450</v>
          </cell>
          <cell r="AE287">
            <v>10</v>
          </cell>
          <cell r="BY287">
            <v>440000</v>
          </cell>
        </row>
        <row r="288">
          <cell r="A288">
            <v>353</v>
          </cell>
          <cell r="B288" t="str">
            <v>QT.NGHIADN</v>
          </cell>
          <cell r="D288">
            <v>38224</v>
          </cell>
          <cell r="U288">
            <v>10</v>
          </cell>
          <cell r="Z288">
            <v>61450</v>
          </cell>
          <cell r="AE288">
            <v>40</v>
          </cell>
          <cell r="AL288">
            <v>5</v>
          </cell>
          <cell r="BB288">
            <v>10</v>
          </cell>
          <cell r="BC288">
            <v>10</v>
          </cell>
          <cell r="BD288">
            <v>10</v>
          </cell>
          <cell r="BE288">
            <v>10</v>
          </cell>
          <cell r="BT288">
            <v>10</v>
          </cell>
          <cell r="BW288">
            <v>10</v>
          </cell>
          <cell r="BY288">
            <v>6665720</v>
          </cell>
        </row>
        <row r="289">
          <cell r="A289">
            <v>534</v>
          </cell>
          <cell r="B289" t="str">
            <v>QPHDN</v>
          </cell>
          <cell r="D289">
            <v>38224</v>
          </cell>
          <cell r="AE289">
            <v>20</v>
          </cell>
          <cell r="AL289">
            <v>5</v>
          </cell>
          <cell r="BB289">
            <v>10</v>
          </cell>
          <cell r="BC289">
            <v>10</v>
          </cell>
          <cell r="BD289">
            <v>10</v>
          </cell>
          <cell r="BE289">
            <v>10</v>
          </cell>
          <cell r="BT289">
            <v>10</v>
          </cell>
          <cell r="BW289">
            <v>10</v>
          </cell>
          <cell r="BY289">
            <v>880000</v>
          </cell>
        </row>
        <row r="290">
          <cell r="A290">
            <v>355</v>
          </cell>
          <cell r="B290" t="str">
            <v>QH.LINHDN</v>
          </cell>
          <cell r="D290">
            <v>38224</v>
          </cell>
          <cell r="AE290">
            <v>40</v>
          </cell>
          <cell r="BY290">
            <v>1760000</v>
          </cell>
        </row>
        <row r="291">
          <cell r="A291">
            <v>356</v>
          </cell>
          <cell r="B291" t="str">
            <v>QSONDN</v>
          </cell>
          <cell r="D291">
            <v>38224</v>
          </cell>
          <cell r="AE291">
            <v>30</v>
          </cell>
          <cell r="AF291">
            <v>10</v>
          </cell>
          <cell r="AG291">
            <v>5</v>
          </cell>
          <cell r="AH291">
            <v>5</v>
          </cell>
          <cell r="BY291">
            <v>2480000</v>
          </cell>
        </row>
        <row r="292">
          <cell r="A292">
            <v>357</v>
          </cell>
          <cell r="B292" t="str">
            <v>QLLDN</v>
          </cell>
          <cell r="D292">
            <v>38224</v>
          </cell>
          <cell r="AE292">
            <v>30</v>
          </cell>
          <cell r="AF292">
            <v>10</v>
          </cell>
          <cell r="AG292">
            <v>5</v>
          </cell>
          <cell r="AH292">
            <v>5</v>
          </cell>
          <cell r="BK292">
            <v>40</v>
          </cell>
          <cell r="BY292">
            <v>1680000</v>
          </cell>
          <cell r="BZ292">
            <v>1646400</v>
          </cell>
        </row>
        <row r="293">
          <cell r="A293">
            <v>358</v>
          </cell>
          <cell r="B293" t="str">
            <v>QC.NGUONDN</v>
          </cell>
          <cell r="D293">
            <v>38224</v>
          </cell>
          <cell r="L293">
            <v>224</v>
          </cell>
          <cell r="Z293">
            <v>985600</v>
          </cell>
          <cell r="AL293">
            <v>5</v>
          </cell>
          <cell r="BK293">
            <v>40</v>
          </cell>
          <cell r="BY293">
            <v>680000</v>
          </cell>
          <cell r="BZ293">
            <v>1646400</v>
          </cell>
        </row>
        <row r="294">
          <cell r="A294">
            <v>359</v>
          </cell>
          <cell r="B294" t="str">
            <v>QKIENVT</v>
          </cell>
          <cell r="D294">
            <v>38224</v>
          </cell>
          <cell r="L294">
            <v>224</v>
          </cell>
          <cell r="U294">
            <v>6</v>
          </cell>
          <cell r="Z294">
            <v>36870</v>
          </cell>
          <cell r="AE294">
            <v>20</v>
          </cell>
          <cell r="AF294">
            <v>1</v>
          </cell>
          <cell r="AG294">
            <v>1</v>
          </cell>
          <cell r="AL294">
            <v>5</v>
          </cell>
          <cell r="BY294">
            <v>992000</v>
          </cell>
        </row>
        <row r="295">
          <cell r="A295">
            <v>360</v>
          </cell>
          <cell r="B295" t="str">
            <v>QKHOADN</v>
          </cell>
          <cell r="D295">
            <v>38224</v>
          </cell>
          <cell r="U295">
            <v>6</v>
          </cell>
          <cell r="Z295">
            <v>36870</v>
          </cell>
          <cell r="AE295">
            <v>40</v>
          </cell>
          <cell r="AF295">
            <v>1</v>
          </cell>
          <cell r="AG295">
            <v>5</v>
          </cell>
          <cell r="AH295">
            <v>5</v>
          </cell>
          <cell r="AL295">
            <v>5</v>
          </cell>
          <cell r="BY295">
            <v>3080000</v>
          </cell>
        </row>
        <row r="296">
          <cell r="A296">
            <v>361</v>
          </cell>
          <cell r="B296" t="str">
            <v>QS.BINHDN</v>
          </cell>
          <cell r="D296">
            <v>38224</v>
          </cell>
          <cell r="AE296">
            <v>10</v>
          </cell>
          <cell r="AG296">
            <v>5</v>
          </cell>
          <cell r="AH296">
            <v>5</v>
          </cell>
          <cell r="AJ296">
            <v>1</v>
          </cell>
          <cell r="AL296">
            <v>5</v>
          </cell>
          <cell r="BY296">
            <v>524000</v>
          </cell>
        </row>
        <row r="297">
          <cell r="A297">
            <v>362</v>
          </cell>
          <cell r="B297" t="str">
            <v>PTBH</v>
          </cell>
          <cell r="D297">
            <v>38224</v>
          </cell>
          <cell r="AE297">
            <v>10</v>
          </cell>
          <cell r="AJ297">
            <v>1</v>
          </cell>
          <cell r="AN297">
            <v>200</v>
          </cell>
          <cell r="AO297">
            <v>200</v>
          </cell>
          <cell r="BN297">
            <v>1000</v>
          </cell>
          <cell r="BO297">
            <v>1000</v>
          </cell>
          <cell r="BY297">
            <v>85100000</v>
          </cell>
          <cell r="BZ297">
            <v>80419500</v>
          </cell>
        </row>
        <row r="298">
          <cell r="A298">
            <v>363</v>
          </cell>
          <cell r="B298" t="str">
            <v>PNHVT</v>
          </cell>
          <cell r="D298">
            <v>38224</v>
          </cell>
          <cell r="AN298">
            <v>200</v>
          </cell>
          <cell r="AO298">
            <v>200</v>
          </cell>
          <cell r="BC298">
            <v>20</v>
          </cell>
          <cell r="BH298">
            <v>40</v>
          </cell>
          <cell r="BK298">
            <v>40</v>
          </cell>
          <cell r="BN298">
            <v>80</v>
          </cell>
          <cell r="BO298">
            <v>40</v>
          </cell>
          <cell r="BY298">
            <v>8712000</v>
          </cell>
          <cell r="BZ298">
            <v>8319960</v>
          </cell>
          <cell r="CG298">
            <v>40</v>
          </cell>
          <cell r="CK298">
            <v>1440000</v>
          </cell>
          <cell r="CL298">
            <v>1375200</v>
          </cell>
        </row>
        <row r="299">
          <cell r="A299">
            <v>364</v>
          </cell>
          <cell r="B299" t="str">
            <v>PNHVT</v>
          </cell>
          <cell r="D299">
            <v>38224</v>
          </cell>
          <cell r="AN299">
            <v>40</v>
          </cell>
          <cell r="BB299">
            <v>20</v>
          </cell>
          <cell r="BC299">
            <v>20</v>
          </cell>
          <cell r="BH299">
            <v>20</v>
          </cell>
          <cell r="BI299">
            <v>20</v>
          </cell>
          <cell r="BK299">
            <v>40</v>
          </cell>
          <cell r="BN299">
            <v>80</v>
          </cell>
          <cell r="BO299">
            <v>40</v>
          </cell>
          <cell r="BY299">
            <v>8672000</v>
          </cell>
          <cell r="BZ299">
            <v>8281760</v>
          </cell>
          <cell r="CG299">
            <v>40</v>
          </cell>
          <cell r="CK299">
            <v>1440000</v>
          </cell>
          <cell r="CL299">
            <v>1375200</v>
          </cell>
        </row>
        <row r="300">
          <cell r="A300">
            <v>365</v>
          </cell>
          <cell r="B300" t="str">
            <v>QXUANBD</v>
          </cell>
          <cell r="D300">
            <v>38224</v>
          </cell>
          <cell r="AF300">
            <v>30</v>
          </cell>
          <cell r="AN300">
            <v>40</v>
          </cell>
          <cell r="BB300">
            <v>20</v>
          </cell>
          <cell r="BC300">
            <v>20</v>
          </cell>
          <cell r="BH300">
            <v>20</v>
          </cell>
          <cell r="BI300">
            <v>20</v>
          </cell>
          <cell r="BN300">
            <v>80</v>
          </cell>
          <cell r="BY300">
            <v>1560000</v>
          </cell>
          <cell r="BZ300">
            <v>8281760</v>
          </cell>
        </row>
        <row r="301">
          <cell r="A301">
            <v>366</v>
          </cell>
          <cell r="B301" t="str">
            <v>QTUBD</v>
          </cell>
          <cell r="D301">
            <v>38224</v>
          </cell>
          <cell r="AE301">
            <v>5</v>
          </cell>
          <cell r="AF301">
            <v>30</v>
          </cell>
          <cell r="AG301">
            <v>7</v>
          </cell>
          <cell r="BY301">
            <v>640000</v>
          </cell>
        </row>
        <row r="302">
          <cell r="A302">
            <v>367</v>
          </cell>
          <cell r="B302" t="str">
            <v>QHUNGTN</v>
          </cell>
          <cell r="D302">
            <v>38224</v>
          </cell>
          <cell r="AE302">
            <v>40</v>
          </cell>
          <cell r="AF302">
            <v>5</v>
          </cell>
          <cell r="AG302">
            <v>5</v>
          </cell>
          <cell r="AH302">
            <v>5</v>
          </cell>
          <cell r="AI302">
            <v>5</v>
          </cell>
          <cell r="AJ302">
            <v>5</v>
          </cell>
          <cell r="AK302">
            <v>5</v>
          </cell>
          <cell r="AL302">
            <v>5</v>
          </cell>
          <cell r="AM302">
            <v>5</v>
          </cell>
          <cell r="BY302">
            <v>5020000</v>
          </cell>
        </row>
        <row r="303">
          <cell r="A303">
            <v>368</v>
          </cell>
          <cell r="B303" t="str">
            <v>QTHANHTN</v>
          </cell>
          <cell r="D303">
            <v>38224</v>
          </cell>
          <cell r="U303">
            <v>10</v>
          </cell>
          <cell r="Z303">
            <v>61450</v>
          </cell>
          <cell r="AE303">
            <v>160</v>
          </cell>
          <cell r="AF303">
            <v>5</v>
          </cell>
          <cell r="AG303">
            <v>5</v>
          </cell>
          <cell r="AH303">
            <v>5</v>
          </cell>
          <cell r="AI303">
            <v>5</v>
          </cell>
          <cell r="AJ303">
            <v>5</v>
          </cell>
          <cell r="AK303">
            <v>5</v>
          </cell>
          <cell r="AL303">
            <v>5</v>
          </cell>
          <cell r="AM303">
            <v>5</v>
          </cell>
          <cell r="BE303">
            <v>20</v>
          </cell>
          <cell r="BY303">
            <v>7782400</v>
          </cell>
        </row>
        <row r="304">
          <cell r="A304">
            <v>369</v>
          </cell>
          <cell r="B304" t="str">
            <v>QTANTN</v>
          </cell>
          <cell r="D304">
            <v>38224</v>
          </cell>
          <cell r="U304">
            <v>10</v>
          </cell>
          <cell r="Z304">
            <v>61450</v>
          </cell>
          <cell r="AE304">
            <v>50</v>
          </cell>
          <cell r="BE304">
            <v>20</v>
          </cell>
          <cell r="BY304">
            <v>2200000</v>
          </cell>
        </row>
        <row r="305">
          <cell r="A305">
            <v>370</v>
          </cell>
          <cell r="B305" t="str">
            <v>QHAIVT</v>
          </cell>
          <cell r="D305">
            <v>38224</v>
          </cell>
          <cell r="AE305">
            <v>10</v>
          </cell>
          <cell r="BY305">
            <v>440000</v>
          </cell>
        </row>
        <row r="306">
          <cell r="A306">
            <v>371</v>
          </cell>
          <cell r="B306" t="str">
            <v>PMBH</v>
          </cell>
          <cell r="D306">
            <v>38224</v>
          </cell>
          <cell r="AE306">
            <v>10</v>
          </cell>
          <cell r="AN306">
            <v>80</v>
          </cell>
          <cell r="BC306">
            <v>40</v>
          </cell>
          <cell r="BI306">
            <v>40</v>
          </cell>
          <cell r="BN306">
            <v>200</v>
          </cell>
          <cell r="BO306">
            <v>120</v>
          </cell>
          <cell r="BY306">
            <v>18520000</v>
          </cell>
          <cell r="BZ306">
            <v>17501400</v>
          </cell>
        </row>
        <row r="307">
          <cell r="A307">
            <v>372</v>
          </cell>
          <cell r="B307" t="str">
            <v>QCHAUVT</v>
          </cell>
          <cell r="D307">
            <v>38224</v>
          </cell>
          <cell r="AE307">
            <v>40</v>
          </cell>
          <cell r="AF307">
            <v>5</v>
          </cell>
          <cell r="AJ307">
            <v>1</v>
          </cell>
          <cell r="AK307">
            <v>0.5</v>
          </cell>
          <cell r="AN307">
            <v>80</v>
          </cell>
          <cell r="BC307">
            <v>40</v>
          </cell>
          <cell r="BI307">
            <v>40</v>
          </cell>
          <cell r="BN307">
            <v>200</v>
          </cell>
          <cell r="BO307">
            <v>120</v>
          </cell>
          <cell r="BY307">
            <v>2146000</v>
          </cell>
          <cell r="BZ307">
            <v>17501400</v>
          </cell>
        </row>
        <row r="308">
          <cell r="A308">
            <v>373</v>
          </cell>
          <cell r="B308" t="str">
            <v>QTOIDN</v>
          </cell>
          <cell r="D308">
            <v>38224</v>
          </cell>
          <cell r="AE308">
            <v>40</v>
          </cell>
          <cell r="AF308">
            <v>5</v>
          </cell>
          <cell r="AJ308">
            <v>1</v>
          </cell>
          <cell r="AK308">
            <v>0.5</v>
          </cell>
          <cell r="BO308">
            <v>10</v>
          </cell>
          <cell r="BY308">
            <v>330000</v>
          </cell>
        </row>
        <row r="309">
          <cell r="A309">
            <v>374</v>
          </cell>
          <cell r="B309" t="str">
            <v>QTHANHVT</v>
          </cell>
          <cell r="D309">
            <v>38224</v>
          </cell>
          <cell r="AE309">
            <v>50</v>
          </cell>
          <cell r="BO309">
            <v>10</v>
          </cell>
          <cell r="BY309">
            <v>2200000</v>
          </cell>
        </row>
        <row r="310">
          <cell r="A310">
            <v>375</v>
          </cell>
          <cell r="B310" t="str">
            <v>QTHUYVT</v>
          </cell>
          <cell r="D310">
            <v>38224</v>
          </cell>
          <cell r="AE310">
            <v>40</v>
          </cell>
          <cell r="AL310">
            <v>10</v>
          </cell>
          <cell r="AN310">
            <v>5</v>
          </cell>
          <cell r="AO310">
            <v>15</v>
          </cell>
          <cell r="BY310">
            <v>2746900</v>
          </cell>
        </row>
        <row r="311">
          <cell r="A311">
            <v>376</v>
          </cell>
          <cell r="B311" t="str">
            <v>QTHEVT</v>
          </cell>
          <cell r="D311">
            <v>38224</v>
          </cell>
          <cell r="AE311">
            <v>30</v>
          </cell>
          <cell r="AL311">
            <v>10</v>
          </cell>
          <cell r="AN311">
            <v>5</v>
          </cell>
          <cell r="AO311">
            <v>15</v>
          </cell>
          <cell r="BY311">
            <v>1320000</v>
          </cell>
        </row>
        <row r="312">
          <cell r="A312">
            <v>378</v>
          </cell>
          <cell r="B312" t="str">
            <v>QTAMVT</v>
          </cell>
          <cell r="D312">
            <v>38224</v>
          </cell>
          <cell r="AE312">
            <v>20</v>
          </cell>
          <cell r="BN312">
            <v>40</v>
          </cell>
          <cell r="BO312">
            <v>20</v>
          </cell>
          <cell r="BY312">
            <v>2900000</v>
          </cell>
        </row>
        <row r="313">
          <cell r="A313">
            <v>379</v>
          </cell>
          <cell r="B313" t="str">
            <v>QMYBD</v>
          </cell>
          <cell r="D313">
            <v>38224</v>
          </cell>
          <cell r="AE313">
            <v>70</v>
          </cell>
          <cell r="AL313">
            <v>2</v>
          </cell>
          <cell r="BI313">
            <v>20</v>
          </cell>
          <cell r="BN313">
            <v>40</v>
          </cell>
          <cell r="BO313">
            <v>20</v>
          </cell>
          <cell r="BY313">
            <v>4272000</v>
          </cell>
        </row>
        <row r="314">
          <cell r="A314">
            <v>380</v>
          </cell>
          <cell r="B314" t="str">
            <v>QHANGBD</v>
          </cell>
          <cell r="D314">
            <v>38224</v>
          </cell>
          <cell r="AE314">
            <v>280</v>
          </cell>
          <cell r="AL314">
            <v>2</v>
          </cell>
          <cell r="BI314">
            <v>20</v>
          </cell>
          <cell r="BY314">
            <v>12320000</v>
          </cell>
        </row>
        <row r="315">
          <cell r="A315">
            <v>384</v>
          </cell>
          <cell r="B315" t="str">
            <v>QHIEPDN</v>
          </cell>
          <cell r="D315">
            <v>38224</v>
          </cell>
          <cell r="U315">
            <v>10</v>
          </cell>
          <cell r="Z315">
            <v>61450</v>
          </cell>
          <cell r="AE315">
            <v>280</v>
          </cell>
          <cell r="BO315">
            <v>40</v>
          </cell>
          <cell r="BY315">
            <v>1320000</v>
          </cell>
        </row>
        <row r="316">
          <cell r="A316">
            <v>387</v>
          </cell>
          <cell r="B316" t="str">
            <v>PBL</v>
          </cell>
          <cell r="D316">
            <v>38224</v>
          </cell>
          <cell r="E316">
            <v>24</v>
          </cell>
          <cell r="I316">
            <v>36</v>
          </cell>
          <cell r="U316">
            <v>19</v>
          </cell>
          <cell r="Z316">
            <v>243500</v>
          </cell>
          <cell r="AX316">
            <v>2</v>
          </cell>
          <cell r="BH316">
            <v>10</v>
          </cell>
          <cell r="BI316">
            <v>20</v>
          </cell>
          <cell r="BN316">
            <v>82</v>
          </cell>
          <cell r="BO316">
            <v>28</v>
          </cell>
          <cell r="BY316">
            <v>5420000</v>
          </cell>
          <cell r="CG316">
            <v>12</v>
          </cell>
          <cell r="CK316">
            <v>432000</v>
          </cell>
        </row>
        <row r="317">
          <cell r="A317">
            <v>288</v>
          </cell>
          <cell r="B317" t="str">
            <v>PTBH</v>
          </cell>
          <cell r="D317">
            <v>38224</v>
          </cell>
          <cell r="E317">
            <v>24</v>
          </cell>
          <cell r="I317">
            <v>36</v>
          </cell>
          <cell r="U317">
            <v>19</v>
          </cell>
          <cell r="Z317">
            <v>243500</v>
          </cell>
          <cell r="AX317">
            <v>2</v>
          </cell>
          <cell r="BB317">
            <v>40</v>
          </cell>
          <cell r="BH317">
            <v>10</v>
          </cell>
          <cell r="BI317">
            <v>100</v>
          </cell>
          <cell r="BN317">
            <v>82</v>
          </cell>
          <cell r="BO317">
            <v>28</v>
          </cell>
          <cell r="BY317">
            <v>6872000</v>
          </cell>
          <cell r="BZ317">
            <v>6494040</v>
          </cell>
          <cell r="CG317">
            <v>12</v>
          </cell>
          <cell r="CH317">
            <v>1300</v>
          </cell>
          <cell r="CK317">
            <v>23660000</v>
          </cell>
          <cell r="CL317">
            <v>22358700</v>
          </cell>
        </row>
        <row r="318">
          <cell r="A318">
            <v>298</v>
          </cell>
          <cell r="B318" t="str">
            <v>PPLK</v>
          </cell>
          <cell r="D318">
            <v>38224</v>
          </cell>
          <cell r="AN318">
            <v>40</v>
          </cell>
          <cell r="AO318">
            <v>40</v>
          </cell>
          <cell r="BB318">
            <v>40</v>
          </cell>
          <cell r="BH318">
            <v>80</v>
          </cell>
          <cell r="BI318">
            <v>60</v>
          </cell>
          <cell r="BN318">
            <v>240</v>
          </cell>
          <cell r="BO318">
            <v>200</v>
          </cell>
          <cell r="BY318">
            <v>24884000</v>
          </cell>
          <cell r="BZ318">
            <v>23515380</v>
          </cell>
          <cell r="CH318">
            <v>1300</v>
          </cell>
          <cell r="CK318">
            <v>23660000</v>
          </cell>
          <cell r="CL318">
            <v>22358700</v>
          </cell>
        </row>
        <row r="319">
          <cell r="A319">
            <v>390</v>
          </cell>
          <cell r="B319" t="str">
            <v>PNHVT</v>
          </cell>
          <cell r="D319">
            <v>38224</v>
          </cell>
          <cell r="AN319">
            <v>40</v>
          </cell>
          <cell r="AO319">
            <v>40</v>
          </cell>
          <cell r="BB319">
            <v>20</v>
          </cell>
          <cell r="BC319">
            <v>20</v>
          </cell>
          <cell r="BH319">
            <v>20</v>
          </cell>
          <cell r="BI319">
            <v>20</v>
          </cell>
          <cell r="BN319">
            <v>120</v>
          </cell>
          <cell r="BO319">
            <v>80</v>
          </cell>
          <cell r="BY319">
            <v>10832000</v>
          </cell>
          <cell r="BZ319">
            <v>10236240</v>
          </cell>
        </row>
        <row r="320">
          <cell r="A320">
            <v>392</v>
          </cell>
          <cell r="B320" t="str">
            <v>QQUYNHBD</v>
          </cell>
          <cell r="D320">
            <v>38224</v>
          </cell>
          <cell r="AE320">
            <v>80</v>
          </cell>
          <cell r="BB320">
            <v>20</v>
          </cell>
          <cell r="BC320">
            <v>20</v>
          </cell>
          <cell r="BH320">
            <v>20</v>
          </cell>
          <cell r="BI320">
            <v>20</v>
          </cell>
          <cell r="BN320">
            <v>120</v>
          </cell>
          <cell r="BO320">
            <v>80</v>
          </cell>
          <cell r="BY320">
            <v>3520000</v>
          </cell>
          <cell r="BZ320">
            <v>10236240</v>
          </cell>
        </row>
        <row r="321">
          <cell r="A321">
            <v>394</v>
          </cell>
          <cell r="B321" t="str">
            <v>PPBD</v>
          </cell>
          <cell r="D321">
            <v>38225</v>
          </cell>
          <cell r="U321">
            <v>100</v>
          </cell>
          <cell r="Z321">
            <v>650000</v>
          </cell>
          <cell r="AA321">
            <v>614250</v>
          </cell>
          <cell r="AE321">
            <v>80</v>
          </cell>
          <cell r="AN321">
            <v>80</v>
          </cell>
          <cell r="AO321">
            <v>80</v>
          </cell>
          <cell r="BB321">
            <v>40</v>
          </cell>
          <cell r="BH321">
            <v>100</v>
          </cell>
          <cell r="BI321">
            <v>200</v>
          </cell>
          <cell r="BN321">
            <v>1000</v>
          </cell>
          <cell r="BO321">
            <v>600</v>
          </cell>
          <cell r="BY321">
            <v>75352000</v>
          </cell>
          <cell r="BZ321">
            <v>71207640</v>
          </cell>
          <cell r="CH321">
            <v>260</v>
          </cell>
          <cell r="CK321">
            <v>4732000</v>
          </cell>
          <cell r="CL321">
            <v>4471740</v>
          </cell>
        </row>
        <row r="322">
          <cell r="A322">
            <v>395</v>
          </cell>
          <cell r="B322" t="str">
            <v>PMPL</v>
          </cell>
          <cell r="D322">
            <v>38225</v>
          </cell>
          <cell r="U322">
            <v>100</v>
          </cell>
          <cell r="Z322">
            <v>650000</v>
          </cell>
          <cell r="AA322">
            <v>614250</v>
          </cell>
          <cell r="AN322">
            <v>80</v>
          </cell>
          <cell r="AO322">
            <v>80</v>
          </cell>
          <cell r="BB322">
            <v>40</v>
          </cell>
          <cell r="BC322">
            <v>40</v>
          </cell>
          <cell r="BH322">
            <v>100</v>
          </cell>
          <cell r="BI322">
            <v>200</v>
          </cell>
          <cell r="BK322">
            <v>40</v>
          </cell>
          <cell r="BM322">
            <v>40</v>
          </cell>
          <cell r="BN322">
            <v>600</v>
          </cell>
          <cell r="BO322">
            <v>600</v>
          </cell>
          <cell r="BY322">
            <v>45720000</v>
          </cell>
          <cell r="BZ322">
            <v>43205400</v>
          </cell>
          <cell r="CH322">
            <v>260</v>
          </cell>
          <cell r="CK322">
            <v>4732000</v>
          </cell>
          <cell r="CL322">
            <v>4471740</v>
          </cell>
        </row>
        <row r="323">
          <cell r="A323">
            <v>396</v>
          </cell>
          <cell r="B323" t="str">
            <v>PBL</v>
          </cell>
          <cell r="D323">
            <v>38225</v>
          </cell>
          <cell r="E323">
            <v>18</v>
          </cell>
          <cell r="U323">
            <v>16</v>
          </cell>
          <cell r="Z323">
            <v>140000</v>
          </cell>
          <cell r="AE323">
            <v>10</v>
          </cell>
          <cell r="BC323">
            <v>40</v>
          </cell>
          <cell r="BH323">
            <v>5</v>
          </cell>
          <cell r="BK323">
            <v>40</v>
          </cell>
          <cell r="BM323">
            <v>40</v>
          </cell>
          <cell r="BN323">
            <v>127</v>
          </cell>
          <cell r="BO323">
            <v>35</v>
          </cell>
          <cell r="BY323">
            <v>6147000</v>
          </cell>
          <cell r="BZ323">
            <v>43205400</v>
          </cell>
          <cell r="CG323">
            <v>3</v>
          </cell>
          <cell r="CH323">
            <v>2</v>
          </cell>
          <cell r="CK323">
            <v>144400</v>
          </cell>
        </row>
        <row r="324">
          <cell r="A324">
            <v>397</v>
          </cell>
          <cell r="B324" t="str">
            <v>PTBH</v>
          </cell>
          <cell r="D324">
            <v>38225</v>
          </cell>
          <cell r="E324">
            <v>18</v>
          </cell>
          <cell r="U324">
            <v>16</v>
          </cell>
          <cell r="Z324">
            <v>140000</v>
          </cell>
          <cell r="AE324">
            <v>10</v>
          </cell>
          <cell r="BH324">
            <v>100</v>
          </cell>
          <cell r="BI324">
            <v>300</v>
          </cell>
          <cell r="BN324">
            <v>127</v>
          </cell>
          <cell r="BO324">
            <v>35</v>
          </cell>
          <cell r="BY324">
            <v>18480000</v>
          </cell>
          <cell r="BZ324">
            <v>17463600</v>
          </cell>
          <cell r="CG324">
            <v>3</v>
          </cell>
          <cell r="CH324">
            <v>2</v>
          </cell>
          <cell r="CK324">
            <v>144400</v>
          </cell>
        </row>
        <row r="325">
          <cell r="A325">
            <v>399</v>
          </cell>
          <cell r="B325" t="str">
            <v>PDL</v>
          </cell>
          <cell r="D325">
            <v>38225</v>
          </cell>
          <cell r="BH325">
            <v>100</v>
          </cell>
          <cell r="BI325">
            <v>300</v>
          </cell>
          <cell r="BL325">
            <v>5</v>
          </cell>
          <cell r="BN325">
            <v>24</v>
          </cell>
          <cell r="BY325">
            <v>1016000</v>
          </cell>
          <cell r="BZ325">
            <v>17463600</v>
          </cell>
        </row>
        <row r="326">
          <cell r="A326">
            <v>401</v>
          </cell>
          <cell r="B326" t="str">
            <v>PBL</v>
          </cell>
          <cell r="D326">
            <v>38226</v>
          </cell>
          <cell r="BE326">
            <v>20</v>
          </cell>
          <cell r="BH326">
            <v>10</v>
          </cell>
          <cell r="BL326">
            <v>5</v>
          </cell>
          <cell r="BN326">
            <v>115</v>
          </cell>
          <cell r="BO326">
            <v>2</v>
          </cell>
          <cell r="BY326">
            <v>5224000</v>
          </cell>
          <cell r="CD326">
            <v>21</v>
          </cell>
          <cell r="CH326">
            <v>10</v>
          </cell>
          <cell r="CK326">
            <v>375200</v>
          </cell>
        </row>
        <row r="327">
          <cell r="A327">
            <v>401</v>
          </cell>
          <cell r="B327" t="str">
            <v>QH.VANLD</v>
          </cell>
          <cell r="D327">
            <v>38226</v>
          </cell>
          <cell r="BE327">
            <v>20</v>
          </cell>
          <cell r="BH327">
            <v>10</v>
          </cell>
          <cell r="BK327">
            <v>20</v>
          </cell>
          <cell r="BN327">
            <v>115</v>
          </cell>
          <cell r="BO327">
            <v>2</v>
          </cell>
          <cell r="BY327">
            <v>840000</v>
          </cell>
          <cell r="BZ327">
            <v>823200</v>
          </cell>
          <cell r="CD327">
            <v>21</v>
          </cell>
          <cell r="CH327">
            <v>10</v>
          </cell>
          <cell r="CK327">
            <v>375200</v>
          </cell>
        </row>
        <row r="328">
          <cell r="A328">
            <v>402</v>
          </cell>
          <cell r="B328" t="str">
            <v>PNHVT</v>
          </cell>
          <cell r="D328">
            <v>38226</v>
          </cell>
          <cell r="AN328">
            <v>160</v>
          </cell>
          <cell r="AQ328">
            <v>10</v>
          </cell>
          <cell r="BB328">
            <v>200</v>
          </cell>
          <cell r="BC328">
            <v>200</v>
          </cell>
          <cell r="BH328">
            <v>200</v>
          </cell>
          <cell r="BI328">
            <v>300</v>
          </cell>
          <cell r="BK328">
            <v>20</v>
          </cell>
          <cell r="BN328">
            <v>200</v>
          </cell>
          <cell r="BO328">
            <v>160</v>
          </cell>
          <cell r="BY328">
            <v>65695000</v>
          </cell>
          <cell r="BZ328">
            <v>62081775</v>
          </cell>
        </row>
        <row r="329">
          <cell r="A329">
            <v>405</v>
          </cell>
          <cell r="B329" t="str">
            <v>PDTN</v>
          </cell>
          <cell r="D329">
            <v>38226</v>
          </cell>
          <cell r="U329">
            <v>140</v>
          </cell>
          <cell r="Z329">
            <v>910000</v>
          </cell>
          <cell r="AA329">
            <v>859950</v>
          </cell>
          <cell r="AN329">
            <v>120</v>
          </cell>
          <cell r="AO329">
            <v>80</v>
          </cell>
          <cell r="AQ329">
            <v>10</v>
          </cell>
          <cell r="BB329">
            <v>40</v>
          </cell>
          <cell r="BC329">
            <v>40</v>
          </cell>
          <cell r="BD329">
            <v>80</v>
          </cell>
          <cell r="BH329">
            <v>80</v>
          </cell>
          <cell r="BI329">
            <v>40</v>
          </cell>
          <cell r="BJ329">
            <v>80</v>
          </cell>
          <cell r="BK329">
            <v>160</v>
          </cell>
          <cell r="BN329">
            <v>700</v>
          </cell>
          <cell r="BO329">
            <v>400</v>
          </cell>
          <cell r="BY329">
            <v>66336000</v>
          </cell>
          <cell r="BZ329">
            <v>62687520</v>
          </cell>
        </row>
        <row r="330">
          <cell r="A330">
            <v>408</v>
          </cell>
          <cell r="B330" t="str">
            <v>PMBH</v>
          </cell>
          <cell r="D330">
            <v>38226</v>
          </cell>
          <cell r="U330">
            <v>140</v>
          </cell>
          <cell r="Z330">
            <v>910000</v>
          </cell>
          <cell r="AA330">
            <v>859950</v>
          </cell>
          <cell r="AN330">
            <v>80</v>
          </cell>
          <cell r="AO330">
            <v>80</v>
          </cell>
          <cell r="BB330">
            <v>40</v>
          </cell>
          <cell r="BC330">
            <v>40</v>
          </cell>
          <cell r="BD330">
            <v>80</v>
          </cell>
          <cell r="BH330">
            <v>80</v>
          </cell>
          <cell r="BI330">
            <v>40</v>
          </cell>
          <cell r="BJ330">
            <v>80</v>
          </cell>
          <cell r="BK330">
            <v>160</v>
          </cell>
          <cell r="BN330">
            <v>200</v>
          </cell>
          <cell r="BO330">
            <v>120</v>
          </cell>
          <cell r="BY330">
            <v>18520000</v>
          </cell>
          <cell r="BZ330">
            <v>17501400</v>
          </cell>
        </row>
        <row r="331">
          <cell r="A331">
            <v>409</v>
          </cell>
          <cell r="B331" t="str">
            <v>PDL</v>
          </cell>
          <cell r="D331">
            <v>38227</v>
          </cell>
          <cell r="AE331">
            <v>8</v>
          </cell>
          <cell r="AN331">
            <v>80</v>
          </cell>
          <cell r="BC331">
            <v>40</v>
          </cell>
          <cell r="BH331">
            <v>2</v>
          </cell>
          <cell r="BI331">
            <v>30</v>
          </cell>
          <cell r="BL331">
            <v>5</v>
          </cell>
          <cell r="BM331">
            <v>10</v>
          </cell>
          <cell r="BN331">
            <v>117</v>
          </cell>
          <cell r="BO331">
            <v>37</v>
          </cell>
          <cell r="BY331">
            <v>6672600</v>
          </cell>
          <cell r="BZ331">
            <v>17501400</v>
          </cell>
          <cell r="CG331">
            <v>9</v>
          </cell>
          <cell r="CH331">
            <v>6</v>
          </cell>
          <cell r="CI331">
            <v>4</v>
          </cell>
          <cell r="CK331">
            <v>433200</v>
          </cell>
        </row>
        <row r="332">
          <cell r="A332">
            <v>412</v>
          </cell>
          <cell r="B332" t="str">
            <v>PDL</v>
          </cell>
          <cell r="D332">
            <v>38227</v>
          </cell>
          <cell r="AE332">
            <v>3</v>
          </cell>
          <cell r="BY332">
            <v>132000</v>
          </cell>
        </row>
        <row r="333">
          <cell r="A333">
            <v>411</v>
          </cell>
          <cell r="B333" t="str">
            <v>PTDD</v>
          </cell>
          <cell r="D333">
            <v>38227</v>
          </cell>
          <cell r="I333">
            <v>120</v>
          </cell>
          <cell r="U333">
            <v>28</v>
          </cell>
          <cell r="Z333">
            <v>422000</v>
          </cell>
          <cell r="AA333">
            <v>398790</v>
          </cell>
          <cell r="AN333">
            <v>10</v>
          </cell>
          <cell r="BH333">
            <v>20</v>
          </cell>
          <cell r="BJ333">
            <v>10</v>
          </cell>
          <cell r="BN333">
            <v>160</v>
          </cell>
          <cell r="BO333">
            <v>40</v>
          </cell>
          <cell r="BY333">
            <v>8586000</v>
          </cell>
          <cell r="BZ333">
            <v>8113770</v>
          </cell>
        </row>
        <row r="334">
          <cell r="A334">
            <v>410</v>
          </cell>
          <cell r="B334" t="str">
            <v>PPDT</v>
          </cell>
          <cell r="D334">
            <v>38227</v>
          </cell>
          <cell r="AQ334">
            <v>3</v>
          </cell>
          <cell r="BH334">
            <v>20</v>
          </cell>
          <cell r="BI334">
            <v>40</v>
          </cell>
          <cell r="BN334">
            <v>280</v>
          </cell>
          <cell r="BY334">
            <v>12456500</v>
          </cell>
          <cell r="BZ334">
            <v>11771392.5</v>
          </cell>
        </row>
        <row r="335">
          <cell r="A335">
            <v>416</v>
          </cell>
          <cell r="B335" t="str">
            <v>PHDL</v>
          </cell>
          <cell r="D335">
            <v>38227</v>
          </cell>
          <cell r="BE335">
            <v>30</v>
          </cell>
          <cell r="BL335">
            <v>20</v>
          </cell>
          <cell r="BY335">
            <v>1975000</v>
          </cell>
          <cell r="BZ335">
            <v>1866375</v>
          </cell>
        </row>
        <row r="336">
          <cell r="A336">
            <v>413</v>
          </cell>
          <cell r="B336" t="str">
            <v>QMAI.LD</v>
          </cell>
          <cell r="D336">
            <v>38227</v>
          </cell>
          <cell r="AE336">
            <v>10</v>
          </cell>
          <cell r="AF336">
            <v>1</v>
          </cell>
          <cell r="AG336">
            <v>1</v>
          </cell>
          <cell r="AH336">
            <v>1</v>
          </cell>
          <cell r="AI336">
            <v>1</v>
          </cell>
          <cell r="AJ336">
            <v>1</v>
          </cell>
          <cell r="AK336">
            <v>1</v>
          </cell>
          <cell r="AL336">
            <v>1</v>
          </cell>
          <cell r="AM336">
            <v>1</v>
          </cell>
          <cell r="BY336">
            <v>1092000</v>
          </cell>
        </row>
        <row r="337">
          <cell r="A337">
            <v>414</v>
          </cell>
          <cell r="B337" t="str">
            <v>QPHUNGLD</v>
          </cell>
          <cell r="D337">
            <v>38227</v>
          </cell>
          <cell r="AE337">
            <v>10</v>
          </cell>
          <cell r="BM337">
            <v>5</v>
          </cell>
          <cell r="BO337">
            <v>10</v>
          </cell>
          <cell r="BY337">
            <v>970000</v>
          </cell>
        </row>
        <row r="338">
          <cell r="A338">
            <v>415</v>
          </cell>
          <cell r="B338" t="str">
            <v>QLIEMLD</v>
          </cell>
          <cell r="D338">
            <v>38227</v>
          </cell>
          <cell r="U338">
            <v>10</v>
          </cell>
          <cell r="Z338">
            <v>61450</v>
          </cell>
          <cell r="AE338">
            <v>10</v>
          </cell>
          <cell r="BY338">
            <v>440000</v>
          </cell>
        </row>
        <row r="339">
          <cell r="A339">
            <v>417</v>
          </cell>
          <cell r="B339" t="str">
            <v>QTUANLD</v>
          </cell>
          <cell r="D339">
            <v>38227</v>
          </cell>
          <cell r="BE339">
            <v>30</v>
          </cell>
          <cell r="BL339">
            <v>20</v>
          </cell>
          <cell r="BY339">
            <v>1975000</v>
          </cell>
        </row>
        <row r="340">
          <cell r="A340">
            <v>418</v>
          </cell>
          <cell r="B340" t="str">
            <v>QHIEULD</v>
          </cell>
          <cell r="D340">
            <v>38227</v>
          </cell>
          <cell r="AE340">
            <v>5</v>
          </cell>
          <cell r="BY340">
            <v>220000</v>
          </cell>
        </row>
        <row r="341">
          <cell r="A341">
            <v>135</v>
          </cell>
          <cell r="B341" t="str">
            <v>QP.XUALD</v>
          </cell>
          <cell r="D341">
            <v>38209</v>
          </cell>
          <cell r="AE341">
            <v>20</v>
          </cell>
          <cell r="BY341">
            <v>880000</v>
          </cell>
        </row>
        <row r="342">
          <cell r="A342">
            <v>338</v>
          </cell>
          <cell r="B342" t="str">
            <v>QP.XUALD</v>
          </cell>
          <cell r="D342">
            <v>38223</v>
          </cell>
          <cell r="AE342">
            <v>40</v>
          </cell>
          <cell r="BY342">
            <v>1760000</v>
          </cell>
        </row>
        <row r="343">
          <cell r="A343">
            <v>420</v>
          </cell>
          <cell r="B343" t="str">
            <v>QSONDN</v>
          </cell>
          <cell r="D343">
            <v>38229</v>
          </cell>
          <cell r="AE343">
            <v>10</v>
          </cell>
          <cell r="BY343">
            <v>440000</v>
          </cell>
        </row>
        <row r="344">
          <cell r="A344">
            <v>421</v>
          </cell>
          <cell r="B344" t="str">
            <v>QTAIDN</v>
          </cell>
          <cell r="D344">
            <v>38229</v>
          </cell>
          <cell r="U344">
            <v>10</v>
          </cell>
          <cell r="Z344">
            <v>61450</v>
          </cell>
          <cell r="AE344">
            <v>20</v>
          </cell>
          <cell r="BY344">
            <v>880000</v>
          </cell>
        </row>
        <row r="345">
          <cell r="A345">
            <v>422</v>
          </cell>
          <cell r="B345" t="str">
            <v>QHIEPDN</v>
          </cell>
          <cell r="D345">
            <v>38229</v>
          </cell>
          <cell r="BO345">
            <v>20</v>
          </cell>
          <cell r="BY345">
            <v>660000</v>
          </cell>
        </row>
        <row r="346">
          <cell r="A346">
            <v>423</v>
          </cell>
          <cell r="B346" t="str">
            <v>QLLDN</v>
          </cell>
          <cell r="D346">
            <v>38229</v>
          </cell>
          <cell r="BK346">
            <v>80</v>
          </cell>
          <cell r="BY346">
            <v>3360000</v>
          </cell>
          <cell r="BZ346">
            <v>3292800</v>
          </cell>
        </row>
        <row r="347">
          <cell r="A347">
            <v>424</v>
          </cell>
          <cell r="B347" t="str">
            <v>QQUANGDN</v>
          </cell>
          <cell r="D347">
            <v>38229</v>
          </cell>
          <cell r="AE347">
            <v>10</v>
          </cell>
          <cell r="AO347">
            <v>10</v>
          </cell>
          <cell r="BO347">
            <v>5</v>
          </cell>
          <cell r="BY347">
            <v>1025600</v>
          </cell>
        </row>
        <row r="348">
          <cell r="A348">
            <v>425</v>
          </cell>
          <cell r="B348" t="str">
            <v>QCHAUDN</v>
          </cell>
          <cell r="D348">
            <v>38229</v>
          </cell>
          <cell r="AE348">
            <v>40</v>
          </cell>
          <cell r="AO348">
            <v>10</v>
          </cell>
          <cell r="BY348">
            <v>218600</v>
          </cell>
        </row>
        <row r="349">
          <cell r="A349">
            <v>426</v>
          </cell>
          <cell r="B349" t="str">
            <v>QNGADN</v>
          </cell>
          <cell r="D349">
            <v>38229</v>
          </cell>
          <cell r="AE349">
            <v>40</v>
          </cell>
          <cell r="BY349">
            <v>1760000</v>
          </cell>
        </row>
        <row r="350">
          <cell r="A350">
            <v>427</v>
          </cell>
          <cell r="B350" t="str">
            <v>QL.HONGDN</v>
          </cell>
          <cell r="D350">
            <v>38229</v>
          </cell>
          <cell r="AE350">
            <v>40</v>
          </cell>
          <cell r="BY350">
            <v>1760000</v>
          </cell>
        </row>
        <row r="351">
          <cell r="A351">
            <v>428</v>
          </cell>
          <cell r="B351" t="str">
            <v>QV.ANHDN</v>
          </cell>
          <cell r="D351">
            <v>38229</v>
          </cell>
          <cell r="AE351">
            <v>20</v>
          </cell>
          <cell r="BY351">
            <v>880000</v>
          </cell>
        </row>
        <row r="352">
          <cell r="A352">
            <v>429</v>
          </cell>
          <cell r="B352" t="str">
            <v>QTHUY.DN</v>
          </cell>
          <cell r="D352">
            <v>38229</v>
          </cell>
          <cell r="AE352">
            <v>5</v>
          </cell>
          <cell r="AF352">
            <v>5</v>
          </cell>
          <cell r="AH352">
            <v>5</v>
          </cell>
          <cell r="BY352">
            <v>820000</v>
          </cell>
        </row>
        <row r="353">
          <cell r="A353">
            <v>430</v>
          </cell>
          <cell r="B353" t="str">
            <v>QH.LINHDN</v>
          </cell>
          <cell r="D353">
            <v>38229</v>
          </cell>
          <cell r="AE353">
            <v>80</v>
          </cell>
          <cell r="BY353">
            <v>3520000</v>
          </cell>
        </row>
        <row r="354">
          <cell r="A354">
            <v>431</v>
          </cell>
          <cell r="B354" t="str">
            <v>QLIEUDN</v>
          </cell>
          <cell r="D354">
            <v>38229</v>
          </cell>
          <cell r="J354">
            <v>48</v>
          </cell>
          <cell r="Z354">
            <v>172800</v>
          </cell>
          <cell r="AG354">
            <v>5</v>
          </cell>
          <cell r="AI354">
            <v>5</v>
          </cell>
          <cell r="AN354">
            <v>2</v>
          </cell>
          <cell r="BY354">
            <v>808000</v>
          </cell>
        </row>
        <row r="355">
          <cell r="A355">
            <v>432</v>
          </cell>
          <cell r="B355" t="str">
            <v>QC.NGUONDN</v>
          </cell>
          <cell r="D355">
            <v>38229</v>
          </cell>
          <cell r="K355">
            <v>300</v>
          </cell>
          <cell r="Z355">
            <v>720000</v>
          </cell>
        </row>
        <row r="356">
          <cell r="A356">
            <v>433</v>
          </cell>
          <cell r="B356" t="str">
            <v>QH.ANDN</v>
          </cell>
          <cell r="D356">
            <v>38229</v>
          </cell>
          <cell r="AE356">
            <v>20</v>
          </cell>
          <cell r="BY356">
            <v>880000</v>
          </cell>
        </row>
        <row r="357">
          <cell r="A357">
            <v>434</v>
          </cell>
          <cell r="B357" t="str">
            <v>QBACHDN</v>
          </cell>
          <cell r="D357">
            <v>38229</v>
          </cell>
          <cell r="AE357">
            <v>20</v>
          </cell>
          <cell r="BY357">
            <v>880000</v>
          </cell>
        </row>
        <row r="358">
          <cell r="A358">
            <v>435</v>
          </cell>
          <cell r="B358" t="str">
            <v>QKHOADN</v>
          </cell>
          <cell r="D358">
            <v>38229</v>
          </cell>
          <cell r="AE358">
            <v>40</v>
          </cell>
          <cell r="AF358">
            <v>5</v>
          </cell>
          <cell r="AG358">
            <v>5</v>
          </cell>
          <cell r="AJ358">
            <v>5</v>
          </cell>
          <cell r="AK358">
            <v>5</v>
          </cell>
          <cell r="AM358">
            <v>5</v>
          </cell>
          <cell r="BY358">
            <v>3580000</v>
          </cell>
        </row>
        <row r="359">
          <cell r="A359">
            <v>436</v>
          </cell>
          <cell r="B359" t="str">
            <v>QP.TRANGDN</v>
          </cell>
          <cell r="D359">
            <v>38229</v>
          </cell>
          <cell r="AE359">
            <v>80</v>
          </cell>
          <cell r="BY359">
            <v>3520000</v>
          </cell>
        </row>
        <row r="360">
          <cell r="A360">
            <v>437</v>
          </cell>
          <cell r="B360" t="str">
            <v>QS.BINHDN</v>
          </cell>
          <cell r="D360">
            <v>38229</v>
          </cell>
          <cell r="AE360">
            <v>5</v>
          </cell>
          <cell r="AL360">
            <v>1</v>
          </cell>
          <cell r="BY360">
            <v>356000</v>
          </cell>
        </row>
        <row r="361">
          <cell r="A361">
            <v>438</v>
          </cell>
          <cell r="B361" t="str">
            <v>QTHUYDN</v>
          </cell>
          <cell r="D361">
            <v>38229</v>
          </cell>
          <cell r="AE361">
            <v>20</v>
          </cell>
          <cell r="AF361">
            <v>2</v>
          </cell>
          <cell r="AG361">
            <v>2</v>
          </cell>
          <cell r="AH361">
            <v>2</v>
          </cell>
          <cell r="AP361">
            <v>2</v>
          </cell>
          <cell r="BY361">
            <v>1342400</v>
          </cell>
        </row>
        <row r="362">
          <cell r="A362">
            <v>439</v>
          </cell>
          <cell r="B362" t="str">
            <v>QTOIDN</v>
          </cell>
          <cell r="D362">
            <v>38229</v>
          </cell>
          <cell r="BO362">
            <v>10</v>
          </cell>
          <cell r="BY362">
            <v>330000</v>
          </cell>
        </row>
        <row r="363">
          <cell r="A363">
            <v>440</v>
          </cell>
          <cell r="B363" t="str">
            <v>QT.NGHIADN</v>
          </cell>
          <cell r="D363">
            <v>38229</v>
          </cell>
          <cell r="AE363">
            <v>40</v>
          </cell>
          <cell r="AG363">
            <v>10</v>
          </cell>
          <cell r="AL363">
            <v>5</v>
          </cell>
          <cell r="BH363">
            <v>10</v>
          </cell>
          <cell r="BI363">
            <v>10</v>
          </cell>
          <cell r="BQ363">
            <v>10</v>
          </cell>
          <cell r="BY363">
            <v>4541300</v>
          </cell>
        </row>
        <row r="364">
          <cell r="A364">
            <v>441</v>
          </cell>
          <cell r="B364" t="str">
            <v>QCHAUVT</v>
          </cell>
          <cell r="D364">
            <v>38229</v>
          </cell>
          <cell r="K364">
            <v>30</v>
          </cell>
          <cell r="Z364">
            <v>72000</v>
          </cell>
          <cell r="AE364">
            <v>40</v>
          </cell>
          <cell r="BY364">
            <v>1760000</v>
          </cell>
        </row>
        <row r="365">
          <cell r="A365">
            <v>442</v>
          </cell>
          <cell r="B365" t="str">
            <v>QT.NGHIADN</v>
          </cell>
          <cell r="D365">
            <v>38229</v>
          </cell>
          <cell r="BP365">
            <v>10</v>
          </cell>
          <cell r="BY365">
            <v>430100</v>
          </cell>
        </row>
        <row r="366">
          <cell r="A366">
            <v>444</v>
          </cell>
          <cell r="B366" t="str">
            <v>QTUBD</v>
          </cell>
          <cell r="D366">
            <v>38229</v>
          </cell>
          <cell r="AE366">
            <v>5</v>
          </cell>
          <cell r="AF366">
            <v>12</v>
          </cell>
          <cell r="BP366">
            <v>10</v>
          </cell>
          <cell r="BY366">
            <v>1274100</v>
          </cell>
        </row>
        <row r="367">
          <cell r="A367">
            <v>445</v>
          </cell>
          <cell r="B367" t="str">
            <v>QHANGBD</v>
          </cell>
          <cell r="D367">
            <v>38229</v>
          </cell>
          <cell r="AE367">
            <v>160</v>
          </cell>
          <cell r="AF367">
            <v>10</v>
          </cell>
          <cell r="AH367">
            <v>4</v>
          </cell>
          <cell r="AL367">
            <v>10</v>
          </cell>
          <cell r="BY367">
            <v>9124000</v>
          </cell>
        </row>
        <row r="368">
          <cell r="A368">
            <v>443</v>
          </cell>
          <cell r="B368" t="str">
            <v>QMYBD</v>
          </cell>
          <cell r="D368">
            <v>38229</v>
          </cell>
          <cell r="AE368">
            <v>50</v>
          </cell>
          <cell r="BC368">
            <v>20</v>
          </cell>
          <cell r="BP368">
            <v>20</v>
          </cell>
          <cell r="BY368">
            <v>4118800</v>
          </cell>
        </row>
        <row r="369">
          <cell r="A369">
            <v>446</v>
          </cell>
          <cell r="B369" t="str">
            <v>QT.NGHIADN</v>
          </cell>
          <cell r="D369">
            <v>38229</v>
          </cell>
          <cell r="BP369">
            <v>10</v>
          </cell>
          <cell r="BT369">
            <v>10</v>
          </cell>
          <cell r="BU369">
            <v>10</v>
          </cell>
          <cell r="BW369">
            <v>10</v>
          </cell>
          <cell r="BY369">
            <v>3634900</v>
          </cell>
          <cell r="CF369">
            <v>5</v>
          </cell>
          <cell r="CG369">
            <v>5</v>
          </cell>
          <cell r="CI369">
            <v>5</v>
          </cell>
          <cell r="CK369">
            <v>336545</v>
          </cell>
        </row>
        <row r="370">
          <cell r="A370">
            <v>447</v>
          </cell>
          <cell r="B370" t="str">
            <v>PPLK</v>
          </cell>
          <cell r="D370">
            <v>38229</v>
          </cell>
          <cell r="AN370">
            <v>40</v>
          </cell>
          <cell r="AO370">
            <v>40</v>
          </cell>
          <cell r="BN370">
            <v>400</v>
          </cell>
          <cell r="BO370">
            <v>200</v>
          </cell>
          <cell r="BY370">
            <v>23820000</v>
          </cell>
          <cell r="BZ370">
            <v>22509900</v>
          </cell>
        </row>
        <row r="371">
          <cell r="A371">
            <v>448</v>
          </cell>
          <cell r="B371" t="str">
            <v>PMVT</v>
          </cell>
          <cell r="D371">
            <v>38229</v>
          </cell>
          <cell r="AO371">
            <v>200</v>
          </cell>
          <cell r="BB371">
            <v>60</v>
          </cell>
          <cell r="BC371">
            <v>100</v>
          </cell>
          <cell r="BY371">
            <v>17908000</v>
          </cell>
          <cell r="BZ371">
            <v>16923060</v>
          </cell>
        </row>
        <row r="372">
          <cell r="A372">
            <v>449</v>
          </cell>
          <cell r="B372" t="str">
            <v>PNHVT</v>
          </cell>
          <cell r="D372">
            <v>38229</v>
          </cell>
          <cell r="AE372">
            <v>40</v>
          </cell>
          <cell r="AN372">
            <v>40</v>
          </cell>
          <cell r="AP372">
            <v>20</v>
          </cell>
          <cell r="AR372">
            <v>10</v>
          </cell>
          <cell r="BB372">
            <v>20</v>
          </cell>
          <cell r="BC372">
            <v>20</v>
          </cell>
          <cell r="BH372">
            <v>20</v>
          </cell>
          <cell r="BI372">
            <v>20</v>
          </cell>
          <cell r="BN372">
            <v>120</v>
          </cell>
          <cell r="BY372">
            <v>13522000</v>
          </cell>
          <cell r="BZ372">
            <v>12992710</v>
          </cell>
          <cell r="CG372">
            <v>80</v>
          </cell>
          <cell r="CK372">
            <v>2880000</v>
          </cell>
          <cell r="CL372">
            <v>2721600</v>
          </cell>
        </row>
        <row r="373">
          <cell r="A373">
            <v>450</v>
          </cell>
          <cell r="B373" t="str">
            <v>PDL</v>
          </cell>
          <cell r="D373">
            <v>38229</v>
          </cell>
          <cell r="BH373">
            <v>2</v>
          </cell>
          <cell r="BN373">
            <v>3</v>
          </cell>
          <cell r="BO373">
            <v>7</v>
          </cell>
          <cell r="BY373">
            <v>426600</v>
          </cell>
        </row>
        <row r="374">
          <cell r="A374">
            <v>452</v>
          </cell>
          <cell r="B374" t="str">
            <v>PBL</v>
          </cell>
          <cell r="D374">
            <v>38229</v>
          </cell>
          <cell r="E374">
            <v>36</v>
          </cell>
          <cell r="I374">
            <v>24</v>
          </cell>
          <cell r="Z374">
            <v>120000</v>
          </cell>
          <cell r="BE374">
            <v>10</v>
          </cell>
          <cell r="BK374">
            <v>5</v>
          </cell>
          <cell r="BL374">
            <v>2</v>
          </cell>
          <cell r="BN374">
            <v>18</v>
          </cell>
          <cell r="BO374">
            <v>38</v>
          </cell>
          <cell r="BY374">
            <v>2195010</v>
          </cell>
          <cell r="CD374">
            <v>40</v>
          </cell>
          <cell r="CG374">
            <v>20</v>
          </cell>
          <cell r="CH374">
            <v>44</v>
          </cell>
          <cell r="CK374">
            <v>1204820</v>
          </cell>
        </row>
        <row r="375">
          <cell r="A375">
            <v>453</v>
          </cell>
          <cell r="B375" t="str">
            <v>PNHVT</v>
          </cell>
          <cell r="D375">
            <v>38229</v>
          </cell>
          <cell r="AN375">
            <v>40</v>
          </cell>
          <cell r="AO375">
            <v>40</v>
          </cell>
          <cell r="BN375">
            <v>40</v>
          </cell>
          <cell r="BO375">
            <v>40</v>
          </cell>
          <cell r="BY375">
            <v>6392000</v>
          </cell>
          <cell r="CF375">
            <v>28</v>
          </cell>
          <cell r="CK375">
            <v>409920</v>
          </cell>
        </row>
        <row r="376">
          <cell r="A376">
            <v>454</v>
          </cell>
          <cell r="B376" t="str">
            <v>pdl</v>
          </cell>
          <cell r="D376">
            <v>38229</v>
          </cell>
          <cell r="BO376">
            <v>5</v>
          </cell>
          <cell r="BY376">
            <v>165000</v>
          </cell>
        </row>
        <row r="377">
          <cell r="A377">
            <v>455</v>
          </cell>
          <cell r="B377" t="str">
            <v>PDL</v>
          </cell>
          <cell r="D377">
            <v>38229</v>
          </cell>
          <cell r="U377">
            <v>10</v>
          </cell>
          <cell r="Z377">
            <v>65000</v>
          </cell>
          <cell r="BO377">
            <v>2</v>
          </cell>
          <cell r="BY377">
            <v>66000</v>
          </cell>
        </row>
        <row r="378">
          <cell r="A378">
            <v>456</v>
          </cell>
          <cell r="B378" t="str">
            <v>PDL</v>
          </cell>
          <cell r="D378">
            <v>38229</v>
          </cell>
          <cell r="V378">
            <v>2</v>
          </cell>
          <cell r="Z378">
            <v>52000</v>
          </cell>
        </row>
        <row r="379">
          <cell r="A379">
            <v>457</v>
          </cell>
          <cell r="B379" t="str">
            <v>PBL</v>
          </cell>
          <cell r="D379">
            <v>38229</v>
          </cell>
          <cell r="BO379">
            <v>5</v>
          </cell>
          <cell r="BY379">
            <v>165000</v>
          </cell>
        </row>
        <row r="380">
          <cell r="A380">
            <v>458</v>
          </cell>
          <cell r="B380" t="str">
            <v>PDL</v>
          </cell>
          <cell r="D380">
            <v>38229</v>
          </cell>
          <cell r="BO380">
            <v>1.5</v>
          </cell>
          <cell r="BY380">
            <v>49500</v>
          </cell>
        </row>
        <row r="381">
          <cell r="A381">
            <v>459</v>
          </cell>
          <cell r="B381" t="str">
            <v>PBL</v>
          </cell>
          <cell r="D381">
            <v>38230</v>
          </cell>
          <cell r="E381">
            <v>60</v>
          </cell>
          <cell r="I381">
            <v>120</v>
          </cell>
          <cell r="U381">
            <v>20</v>
          </cell>
          <cell r="Z381">
            <v>360000</v>
          </cell>
          <cell r="AE381">
            <v>5</v>
          </cell>
          <cell r="BD381">
            <v>1</v>
          </cell>
          <cell r="BH381">
            <v>5</v>
          </cell>
          <cell r="BI381">
            <v>3</v>
          </cell>
          <cell r="BK381">
            <v>15</v>
          </cell>
          <cell r="BN381">
            <v>22</v>
          </cell>
          <cell r="BO381">
            <v>19</v>
          </cell>
          <cell r="BY381">
            <v>2643000</v>
          </cell>
        </row>
        <row r="382">
          <cell r="A382">
            <v>460</v>
          </cell>
          <cell r="B382" t="str">
            <v>PTBH</v>
          </cell>
          <cell r="D382">
            <v>38230</v>
          </cell>
          <cell r="BN382">
            <v>600</v>
          </cell>
          <cell r="BO382">
            <v>200</v>
          </cell>
          <cell r="BY382">
            <v>27000000</v>
          </cell>
        </row>
        <row r="383">
          <cell r="A383">
            <v>461</v>
          </cell>
          <cell r="B383" t="str">
            <v>PPBD</v>
          </cell>
          <cell r="D383">
            <v>38230</v>
          </cell>
          <cell r="BH383">
            <v>80</v>
          </cell>
          <cell r="BI383">
            <v>200</v>
          </cell>
          <cell r="BN383">
            <v>520</v>
          </cell>
          <cell r="BO383">
            <v>320</v>
          </cell>
          <cell r="BY383">
            <v>41184000</v>
          </cell>
        </row>
        <row r="384">
          <cell r="A384">
            <v>462</v>
          </cell>
          <cell r="B384" t="str">
            <v>PMPL</v>
          </cell>
          <cell r="D384">
            <v>38230</v>
          </cell>
          <cell r="AN384">
            <v>40</v>
          </cell>
          <cell r="AO384">
            <v>80</v>
          </cell>
          <cell r="BH384">
            <v>40</v>
          </cell>
          <cell r="BI384">
            <v>60</v>
          </cell>
          <cell r="BY384">
            <v>10032000</v>
          </cell>
        </row>
        <row r="385">
          <cell r="A385">
            <v>463</v>
          </cell>
          <cell r="B385" t="str">
            <v>PDL</v>
          </cell>
          <cell r="D385">
            <v>38230</v>
          </cell>
          <cell r="I385">
            <v>12</v>
          </cell>
          <cell r="U385">
            <v>2</v>
          </cell>
          <cell r="Z385">
            <v>37000</v>
          </cell>
          <cell r="AE385">
            <v>10</v>
          </cell>
          <cell r="BN385">
            <v>2</v>
          </cell>
          <cell r="BY385">
            <v>508000</v>
          </cell>
        </row>
        <row r="386">
          <cell r="A386">
            <v>466</v>
          </cell>
          <cell r="B386" t="str">
            <v>PDL</v>
          </cell>
          <cell r="D386">
            <v>38230</v>
          </cell>
          <cell r="BO386">
            <v>4</v>
          </cell>
          <cell r="BY386">
            <v>132000</v>
          </cell>
        </row>
        <row r="387">
          <cell r="A387">
            <v>468</v>
          </cell>
          <cell r="B387" t="str">
            <v>PDL</v>
          </cell>
          <cell r="D387">
            <v>38230</v>
          </cell>
          <cell r="BN387">
            <v>3</v>
          </cell>
          <cell r="BO387">
            <v>3</v>
          </cell>
          <cell r="BY387">
            <v>201000</v>
          </cell>
        </row>
        <row r="435">
          <cell r="A435" t="str">
            <v>TOÅNG COÄNG</v>
          </cell>
          <cell r="E435">
            <v>954</v>
          </cell>
          <cell r="F435">
            <v>12</v>
          </cell>
          <cell r="G435">
            <v>12</v>
          </cell>
          <cell r="H435">
            <v>12</v>
          </cell>
          <cell r="I435">
            <v>2226</v>
          </cell>
          <cell r="J435">
            <v>120</v>
          </cell>
          <cell r="K435">
            <v>1276</v>
          </cell>
          <cell r="L435">
            <v>312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1974</v>
          </cell>
          <cell r="V435">
            <v>12</v>
          </cell>
          <cell r="W435">
            <v>25</v>
          </cell>
          <cell r="X435">
            <v>10</v>
          </cell>
          <cell r="Z435">
            <v>24057121</v>
          </cell>
          <cell r="AA435">
            <v>11728531.2</v>
          </cell>
          <cell r="AB435">
            <v>0</v>
          </cell>
          <cell r="AC435">
            <v>0</v>
          </cell>
          <cell r="AE435">
            <v>5059</v>
          </cell>
          <cell r="AF435">
            <v>267.5</v>
          </cell>
          <cell r="AG435">
            <v>167</v>
          </cell>
          <cell r="AH435">
            <v>108</v>
          </cell>
          <cell r="AI435">
            <v>44.5</v>
          </cell>
          <cell r="AJ435">
            <v>38.5</v>
          </cell>
          <cell r="AK435">
            <v>23.5</v>
          </cell>
          <cell r="AL435">
            <v>105.5</v>
          </cell>
          <cell r="AM435">
            <v>21</v>
          </cell>
          <cell r="AN435">
            <v>3337</v>
          </cell>
          <cell r="AO435">
            <v>2895.5</v>
          </cell>
          <cell r="AP435">
            <v>68</v>
          </cell>
          <cell r="AQ435">
            <v>43.5</v>
          </cell>
          <cell r="AR435">
            <v>26</v>
          </cell>
          <cell r="AS435">
            <v>14.5</v>
          </cell>
          <cell r="AT435">
            <v>6</v>
          </cell>
          <cell r="AU435">
            <v>45.5</v>
          </cell>
          <cell r="AV435">
            <v>11</v>
          </cell>
          <cell r="AW435">
            <v>17</v>
          </cell>
          <cell r="AX435">
            <v>24</v>
          </cell>
          <cell r="AY435">
            <v>51.5</v>
          </cell>
          <cell r="AZ435">
            <v>0</v>
          </cell>
          <cell r="BA435">
            <v>0</v>
          </cell>
          <cell r="BB435">
            <v>1299</v>
          </cell>
          <cell r="BC435">
            <v>2693</v>
          </cell>
          <cell r="BD435">
            <v>156</v>
          </cell>
          <cell r="BE435">
            <v>664</v>
          </cell>
          <cell r="BF435">
            <v>0</v>
          </cell>
          <cell r="BG435">
            <v>0</v>
          </cell>
          <cell r="BH435">
            <v>3037</v>
          </cell>
          <cell r="BI435">
            <v>6833</v>
          </cell>
          <cell r="BJ435">
            <v>155</v>
          </cell>
          <cell r="BK435">
            <v>1156</v>
          </cell>
          <cell r="BL435">
            <v>982</v>
          </cell>
          <cell r="BM435">
            <v>413</v>
          </cell>
          <cell r="BN435">
            <v>32962</v>
          </cell>
          <cell r="BO435">
            <v>18336</v>
          </cell>
          <cell r="BP435">
            <v>205</v>
          </cell>
          <cell r="BQ435">
            <v>30</v>
          </cell>
          <cell r="BR435">
            <v>20</v>
          </cell>
          <cell r="BS435">
            <v>25</v>
          </cell>
          <cell r="BT435">
            <v>22</v>
          </cell>
          <cell r="BU435">
            <v>10</v>
          </cell>
          <cell r="BV435">
            <v>0</v>
          </cell>
          <cell r="BW435">
            <v>40</v>
          </cell>
          <cell r="BY435">
            <v>3144594220</v>
          </cell>
          <cell r="BZ435">
            <v>2410207280</v>
          </cell>
          <cell r="CA435">
            <v>500000</v>
          </cell>
          <cell r="CB435">
            <v>0</v>
          </cell>
          <cell r="CD435">
            <v>308</v>
          </cell>
          <cell r="CE435">
            <v>1742</v>
          </cell>
          <cell r="CF435">
            <v>64</v>
          </cell>
          <cell r="CG435">
            <v>1892</v>
          </cell>
          <cell r="CH435">
            <v>5491</v>
          </cell>
          <cell r="CI435">
            <v>144</v>
          </cell>
          <cell r="CK435">
            <v>190408395</v>
          </cell>
          <cell r="CL435">
            <v>148183723</v>
          </cell>
          <cell r="CM435">
            <v>0</v>
          </cell>
          <cell r="CN4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K"/>
      <sheetName val="MAKH"/>
      <sheetName val="Congno"/>
      <sheetName val="NHATKY"/>
      <sheetName val="SOQUI"/>
      <sheetName val="TIENGUI"/>
      <sheetName val="SC111"/>
      <sheetName val="SC1121"/>
      <sheetName val="SC1331"/>
      <sheetName val="SC1421"/>
      <sheetName val="SC1422"/>
      <sheetName val="SC154"/>
      <sheetName val="SC156"/>
      <sheetName val="SC334"/>
      <sheetName val="SC411"/>
      <sheetName val="SC6271"/>
      <sheetName val="SC6273"/>
      <sheetName val="SC632"/>
      <sheetName val="SC6413"/>
      <sheetName val="SC421"/>
      <sheetName val="SC6421"/>
      <sheetName val="SC6422"/>
      <sheetName val="SC6427"/>
      <sheetName val="SC911"/>
      <sheetName val="TONQUI"/>
      <sheetName val="CANDOI"/>
      <sheetName val="CDKT"/>
      <sheetName val="KQKD"/>
      <sheetName val="TKHAI"/>
    </sheetNames>
    <sheetDataSet>
      <sheetData sheetId="3">
        <row r="7">
          <cell r="A7">
            <v>1</v>
          </cell>
          <cell r="B7" t="str">
            <v>PT001</v>
          </cell>
          <cell r="C7" t="str">
            <v>15/10/2001</v>
          </cell>
          <cell r="D7" t="str">
            <v>Thu tiền vốn góp của ông Hùng</v>
          </cell>
          <cell r="E7">
            <v>1111</v>
          </cell>
          <cell r="F7">
            <v>411</v>
          </cell>
          <cell r="G7">
            <v>200000000</v>
          </cell>
          <cell r="H7">
            <v>200000000</v>
          </cell>
        </row>
        <row r="8">
          <cell r="A8">
            <v>2</v>
          </cell>
          <cell r="B8" t="str">
            <v>PT002</v>
          </cell>
          <cell r="C8" t="str">
            <v>15/10/2001</v>
          </cell>
          <cell r="D8" t="str">
            <v>Thu tiền vốn góp của bà Phương</v>
          </cell>
          <cell r="E8">
            <v>1111</v>
          </cell>
          <cell r="F8">
            <v>411</v>
          </cell>
          <cell r="G8">
            <v>10000000</v>
          </cell>
          <cell r="H8">
            <v>10000000</v>
          </cell>
        </row>
        <row r="9">
          <cell r="A9">
            <v>3</v>
          </cell>
          <cell r="B9" t="str">
            <v>PC001</v>
          </cell>
          <cell r="C9" t="str">
            <v>15/10/2001</v>
          </cell>
          <cell r="D9" t="str">
            <v>Ông Tường mua sắm trang bị ban đầu</v>
          </cell>
          <cell r="E9">
            <v>1421</v>
          </cell>
          <cell r="F9">
            <v>1111</v>
          </cell>
          <cell r="G9">
            <v>1457000</v>
          </cell>
          <cell r="H9">
            <v>1457000</v>
          </cell>
        </row>
        <row r="10">
          <cell r="A10">
            <v>4</v>
          </cell>
          <cell r="B10" t="str">
            <v>PC001</v>
          </cell>
          <cell r="C10" t="str">
            <v>15/10/2001</v>
          </cell>
          <cell r="D10" t="str">
            <v>Ông Tường mua sắm trang bị ban đầu</v>
          </cell>
          <cell r="E10">
            <v>1421</v>
          </cell>
          <cell r="F10">
            <v>1111</v>
          </cell>
          <cell r="G10">
            <v>113333</v>
          </cell>
          <cell r="H10">
            <v>113333</v>
          </cell>
        </row>
        <row r="11">
          <cell r="A11">
            <v>5</v>
          </cell>
          <cell r="B11" t="str">
            <v>PC001</v>
          </cell>
          <cell r="C11" t="str">
            <v>15/10/2001</v>
          </cell>
          <cell r="D11" t="str">
            <v>Chi thuế GTGT đầu vào</v>
          </cell>
          <cell r="E11">
            <v>1331</v>
          </cell>
          <cell r="F11">
            <v>1111</v>
          </cell>
          <cell r="G11">
            <v>5667</v>
          </cell>
          <cell r="H11">
            <v>5667</v>
          </cell>
        </row>
        <row r="12">
          <cell r="A12">
            <v>6</v>
          </cell>
          <cell r="B12" t="str">
            <v>PC001</v>
          </cell>
          <cell r="C12" t="str">
            <v>15/10/2001</v>
          </cell>
          <cell r="D12" t="str">
            <v>Ông Tường mua hàng hoá</v>
          </cell>
          <cell r="E12">
            <v>15612</v>
          </cell>
          <cell r="F12">
            <v>1111</v>
          </cell>
          <cell r="G12">
            <v>90000</v>
          </cell>
          <cell r="H12">
            <v>90000</v>
          </cell>
        </row>
        <row r="13">
          <cell r="A13">
            <v>7</v>
          </cell>
          <cell r="B13" t="str">
            <v>PC001</v>
          </cell>
          <cell r="C13" t="str">
            <v>15/10/2001</v>
          </cell>
          <cell r="D13" t="str">
            <v>Ông Tường mua VPP</v>
          </cell>
          <cell r="E13">
            <v>6422</v>
          </cell>
          <cell r="F13">
            <v>1111</v>
          </cell>
          <cell r="G13">
            <v>456000</v>
          </cell>
          <cell r="H13">
            <v>456000</v>
          </cell>
        </row>
        <row r="14">
          <cell r="A14">
            <v>8</v>
          </cell>
          <cell r="B14" t="str">
            <v>PC002</v>
          </cell>
          <cell r="C14" t="str">
            <v>15/10/2001</v>
          </cell>
          <cell r="D14" t="str">
            <v>Ông Hùng mua vật tư sửa trụ sở Cty</v>
          </cell>
          <cell r="E14">
            <v>1422</v>
          </cell>
          <cell r="F14">
            <v>1111</v>
          </cell>
          <cell r="G14">
            <v>899000</v>
          </cell>
          <cell r="H14">
            <v>899000</v>
          </cell>
        </row>
        <row r="15">
          <cell r="A15">
            <v>9</v>
          </cell>
          <cell r="B15" t="str">
            <v>PC003</v>
          </cell>
          <cell r="C15" t="str">
            <v>15/10/2001</v>
          </cell>
          <cell r="D15" t="str">
            <v>Chi ông Trúc sửa chữa trụ sở Cty</v>
          </cell>
          <cell r="E15">
            <v>1422</v>
          </cell>
          <cell r="F15">
            <v>1111</v>
          </cell>
          <cell r="G15">
            <v>1150000</v>
          </cell>
          <cell r="H15">
            <v>1150000</v>
          </cell>
        </row>
        <row r="16">
          <cell r="A16">
            <v>10</v>
          </cell>
          <cell r="B16" t="str">
            <v>PC004</v>
          </cell>
          <cell r="C16" t="str">
            <v>15/10/2001</v>
          </cell>
          <cell r="D16" t="str">
            <v>Ông Hùng đăng ký KD và khắc dấu</v>
          </cell>
          <cell r="E16">
            <v>1422</v>
          </cell>
          <cell r="F16">
            <v>1111</v>
          </cell>
          <cell r="G16">
            <v>425000</v>
          </cell>
          <cell r="H16">
            <v>425000</v>
          </cell>
        </row>
        <row r="17">
          <cell r="A17">
            <v>11</v>
          </cell>
          <cell r="B17" t="str">
            <v>PC005</v>
          </cell>
          <cell r="C17" t="str">
            <v>15/10/2001</v>
          </cell>
          <cell r="D17" t="str">
            <v>Cô Lễ mua văn phòng phẩm</v>
          </cell>
          <cell r="E17">
            <v>6422</v>
          </cell>
          <cell r="F17">
            <v>1111</v>
          </cell>
          <cell r="G17">
            <v>262000</v>
          </cell>
          <cell r="H17">
            <v>262000</v>
          </cell>
        </row>
        <row r="18">
          <cell r="A18">
            <v>12</v>
          </cell>
          <cell r="B18" t="str">
            <v>PC006</v>
          </cell>
          <cell r="C18" t="str">
            <v>16/10/2001</v>
          </cell>
          <cell r="D18" t="str">
            <v>Ông Tường mua sắm trang bị ban đầu</v>
          </cell>
          <cell r="E18">
            <v>1421</v>
          </cell>
          <cell r="F18">
            <v>1111</v>
          </cell>
          <cell r="G18">
            <v>1153000</v>
          </cell>
          <cell r="H18">
            <v>1153000</v>
          </cell>
        </row>
        <row r="19">
          <cell r="A19">
            <v>13</v>
          </cell>
          <cell r="B19" t="str">
            <v>PC007</v>
          </cell>
          <cell r="C19" t="str">
            <v>16/10/2001</v>
          </cell>
          <cell r="D19" t="str">
            <v>Chi lắp đặt điện thoại Cty</v>
          </cell>
          <cell r="E19">
            <v>1422</v>
          </cell>
          <cell r="F19">
            <v>1111</v>
          </cell>
          <cell r="G19">
            <v>727273</v>
          </cell>
          <cell r="H19">
            <v>727273</v>
          </cell>
        </row>
        <row r="20">
          <cell r="A20">
            <v>14</v>
          </cell>
          <cell r="B20" t="str">
            <v>PC007</v>
          </cell>
          <cell r="C20" t="str">
            <v>16/10/2001</v>
          </cell>
          <cell r="D20" t="str">
            <v>Chi thuế GTGT đầu vào</v>
          </cell>
          <cell r="E20">
            <v>1331</v>
          </cell>
          <cell r="F20">
            <v>1111</v>
          </cell>
          <cell r="G20">
            <v>72727</v>
          </cell>
          <cell r="H20">
            <v>72727</v>
          </cell>
        </row>
        <row r="21">
          <cell r="A21">
            <v>15</v>
          </cell>
          <cell r="B21" t="str">
            <v>PC008</v>
          </cell>
          <cell r="C21" t="str">
            <v>16/10/2001</v>
          </cell>
          <cell r="D21" t="str">
            <v>Chi tiền mặt gởi vào ngân hàng</v>
          </cell>
          <cell r="E21">
            <v>1121</v>
          </cell>
          <cell r="F21">
            <v>1111</v>
          </cell>
          <cell r="G21">
            <v>100000</v>
          </cell>
          <cell r="H21">
            <v>100000</v>
          </cell>
        </row>
        <row r="22">
          <cell r="A22">
            <v>16</v>
          </cell>
          <cell r="B22" t="str">
            <v>PC009</v>
          </cell>
          <cell r="C22" t="str">
            <v>17/10/2001</v>
          </cell>
          <cell r="D22" t="str">
            <v>Chi mua dụng cụ lắp đăt điện thoạI</v>
          </cell>
          <cell r="E22">
            <v>1421</v>
          </cell>
          <cell r="F22">
            <v>1111</v>
          </cell>
          <cell r="G22">
            <v>15000</v>
          </cell>
          <cell r="H22">
            <v>15000</v>
          </cell>
        </row>
        <row r="23">
          <cell r="A23">
            <v>17</v>
          </cell>
          <cell r="B23" t="str">
            <v>PC010</v>
          </cell>
          <cell r="C23" t="str">
            <v>17/10/2001</v>
          </cell>
          <cell r="D23" t="str">
            <v>Ông Tường mua hàng hoá</v>
          </cell>
          <cell r="E23">
            <v>15612</v>
          </cell>
          <cell r="F23">
            <v>1111</v>
          </cell>
          <cell r="G23">
            <v>1225728</v>
          </cell>
          <cell r="H23">
            <v>1225728</v>
          </cell>
        </row>
        <row r="24">
          <cell r="A24">
            <v>18</v>
          </cell>
          <cell r="B24" t="str">
            <v>PC010</v>
          </cell>
          <cell r="C24" t="str">
            <v>17/10/2001</v>
          </cell>
          <cell r="D24" t="str">
            <v>Chi thuế GTGT đầu vào</v>
          </cell>
          <cell r="E24">
            <v>1331</v>
          </cell>
          <cell r="F24">
            <v>1111</v>
          </cell>
          <cell r="G24">
            <v>36772</v>
          </cell>
          <cell r="H24">
            <v>36772</v>
          </cell>
        </row>
        <row r="25">
          <cell r="A25">
            <v>19</v>
          </cell>
          <cell r="B25" t="str">
            <v>PC011</v>
          </cell>
          <cell r="C25" t="str">
            <v>17/10/2001</v>
          </cell>
          <cell r="D25" t="str">
            <v>Chi trả cho người vận chuyển </v>
          </cell>
          <cell r="E25">
            <v>6427</v>
          </cell>
          <cell r="F25">
            <v>1111</v>
          </cell>
          <cell r="G25">
            <v>60000</v>
          </cell>
          <cell r="H25">
            <v>60000</v>
          </cell>
        </row>
        <row r="26">
          <cell r="A26">
            <v>20</v>
          </cell>
          <cell r="B26" t="str">
            <v>PC012</v>
          </cell>
          <cell r="C26" t="str">
            <v>19/10/2001</v>
          </cell>
          <cell r="D26" t="str">
            <v>Ông Hùng lắp đặt bảng hiệu quảng cáo</v>
          </cell>
          <cell r="E26">
            <v>1422</v>
          </cell>
          <cell r="F26">
            <v>1111</v>
          </cell>
          <cell r="G26">
            <v>400000</v>
          </cell>
          <cell r="H26">
            <v>400000</v>
          </cell>
        </row>
        <row r="27">
          <cell r="A27">
            <v>21</v>
          </cell>
          <cell r="B27" t="str">
            <v>PC013</v>
          </cell>
          <cell r="C27" t="str">
            <v>19/10/2002</v>
          </cell>
          <cell r="D27" t="str">
            <v>Cô Lễ mua VPP</v>
          </cell>
          <cell r="E27">
            <v>6422</v>
          </cell>
          <cell r="F27">
            <v>1111</v>
          </cell>
          <cell r="G27">
            <v>77000</v>
          </cell>
          <cell r="H27">
            <v>77000</v>
          </cell>
        </row>
        <row r="28">
          <cell r="A28">
            <v>22</v>
          </cell>
          <cell r="B28" t="str">
            <v>PC014</v>
          </cell>
          <cell r="C28" t="str">
            <v>19/10/2001</v>
          </cell>
          <cell r="D28" t="str">
            <v>Chi mua nước uống</v>
          </cell>
          <cell r="E28">
            <v>6427</v>
          </cell>
          <cell r="F28">
            <v>1111</v>
          </cell>
          <cell r="G28">
            <v>20000</v>
          </cell>
          <cell r="H28">
            <v>20000</v>
          </cell>
        </row>
        <row r="29">
          <cell r="A29">
            <v>23</v>
          </cell>
          <cell r="B29" t="str">
            <v>PC015</v>
          </cell>
          <cell r="C29" t="str">
            <v>20/10/2001</v>
          </cell>
          <cell r="D29" t="str">
            <v>Trả tiền thuê trụ sở công ty</v>
          </cell>
          <cell r="E29">
            <v>1421</v>
          </cell>
          <cell r="F29">
            <v>1111</v>
          </cell>
          <cell r="G29">
            <v>7200000</v>
          </cell>
          <cell r="H29">
            <v>7200000</v>
          </cell>
        </row>
        <row r="30">
          <cell r="A30">
            <v>24</v>
          </cell>
          <cell r="B30" t="str">
            <v>PC016</v>
          </cell>
          <cell r="C30" t="str">
            <v>22/10/2001</v>
          </cell>
          <cell r="D30" t="str">
            <v>Ông Tuấn mua sắm trang bị ban đầu</v>
          </cell>
          <cell r="E30">
            <v>1421</v>
          </cell>
          <cell r="F30">
            <v>1111</v>
          </cell>
          <cell r="G30">
            <v>166000</v>
          </cell>
          <cell r="H30">
            <v>166000</v>
          </cell>
        </row>
        <row r="31">
          <cell r="A31">
            <v>25</v>
          </cell>
          <cell r="B31" t="str">
            <v>PC016</v>
          </cell>
          <cell r="C31" t="str">
            <v>22/10/2001</v>
          </cell>
          <cell r="D31" t="str">
            <v>Ông Tuấn mua VPP</v>
          </cell>
          <cell r="E31">
            <v>6422</v>
          </cell>
          <cell r="F31">
            <v>1111</v>
          </cell>
          <cell r="G31">
            <v>4000</v>
          </cell>
          <cell r="H31">
            <v>4000</v>
          </cell>
        </row>
        <row r="32">
          <cell r="A32">
            <v>26</v>
          </cell>
          <cell r="B32" t="str">
            <v>PC017</v>
          </cell>
          <cell r="C32" t="str">
            <v>22/10/2001</v>
          </cell>
          <cell r="D32" t="str">
            <v>Cô Lể mua VPP </v>
          </cell>
          <cell r="E32">
            <v>6422</v>
          </cell>
          <cell r="F32">
            <v>1111</v>
          </cell>
          <cell r="G32">
            <v>141000</v>
          </cell>
          <cell r="H32">
            <v>141000</v>
          </cell>
        </row>
        <row r="33">
          <cell r="A33">
            <v>27</v>
          </cell>
          <cell r="B33" t="str">
            <v>PC018</v>
          </cell>
          <cell r="C33" t="str">
            <v>22/10/2001</v>
          </cell>
          <cell r="D33" t="str">
            <v>Hưng làm khung để bảng quảng cáo</v>
          </cell>
          <cell r="E33">
            <v>1421</v>
          </cell>
          <cell r="F33">
            <v>1111</v>
          </cell>
          <cell r="G33">
            <v>82000</v>
          </cell>
          <cell r="H33">
            <v>82000</v>
          </cell>
        </row>
        <row r="34">
          <cell r="A34">
            <v>28</v>
          </cell>
          <cell r="B34" t="str">
            <v>PC019</v>
          </cell>
          <cell r="C34" t="str">
            <v>23/10/2001</v>
          </cell>
          <cell r="D34" t="str">
            <v>Cô Lể mua VPP </v>
          </cell>
          <cell r="E34">
            <v>6422</v>
          </cell>
          <cell r="F34">
            <v>1111</v>
          </cell>
          <cell r="G34">
            <v>24000</v>
          </cell>
          <cell r="H34">
            <v>24000</v>
          </cell>
        </row>
        <row r="35">
          <cell r="A35">
            <v>29</v>
          </cell>
          <cell r="B35" t="str">
            <v>PC020</v>
          </cell>
          <cell r="C35" t="str">
            <v>24/10/2001</v>
          </cell>
          <cell r="D35" t="str">
            <v>Cô Phương khắc dấu chủ tịch</v>
          </cell>
          <cell r="E35">
            <v>1422</v>
          </cell>
          <cell r="F35">
            <v>1111</v>
          </cell>
          <cell r="G35">
            <v>50000</v>
          </cell>
          <cell r="H35">
            <v>50000</v>
          </cell>
        </row>
        <row r="36">
          <cell r="A36">
            <v>30</v>
          </cell>
          <cell r="B36" t="str">
            <v>PC021</v>
          </cell>
          <cell r="C36" t="str">
            <v>24/10/2001</v>
          </cell>
          <cell r="D36" t="str">
            <v>Cô Lể mua máy điện thoại </v>
          </cell>
          <cell r="E36">
            <v>1421</v>
          </cell>
          <cell r="F36">
            <v>1111</v>
          </cell>
          <cell r="G36">
            <v>95000</v>
          </cell>
          <cell r="H36">
            <v>95000</v>
          </cell>
        </row>
        <row r="37">
          <cell r="A37">
            <v>31</v>
          </cell>
          <cell r="B37" t="str">
            <v>PC022</v>
          </cell>
          <cell r="C37" t="str">
            <v>26/10/2001</v>
          </cell>
          <cell r="D37" t="str">
            <v>Ông Hùng mua tủ nhôm để hàng bán</v>
          </cell>
          <cell r="E37">
            <v>1421</v>
          </cell>
          <cell r="F37">
            <v>1111</v>
          </cell>
          <cell r="G37">
            <v>4530000</v>
          </cell>
          <cell r="H37">
            <v>4530000</v>
          </cell>
        </row>
        <row r="38">
          <cell r="A38">
            <v>32</v>
          </cell>
          <cell r="B38" t="str">
            <v>BPB01</v>
          </cell>
          <cell r="C38" t="str">
            <v>31/10/2001</v>
          </cell>
          <cell r="D38" t="str">
            <v>Phân bổ công cụ lao động xuất dùng 100 %</v>
          </cell>
          <cell r="E38">
            <v>6423</v>
          </cell>
          <cell r="F38">
            <v>1421</v>
          </cell>
          <cell r="G38">
            <v>636000</v>
          </cell>
          <cell r="H38">
            <v>636000</v>
          </cell>
        </row>
        <row r="39">
          <cell r="A39">
            <v>33</v>
          </cell>
          <cell r="B39" t="str">
            <v>BPB01</v>
          </cell>
          <cell r="C39" t="str">
            <v>31/10/2001</v>
          </cell>
          <cell r="D39" t="str">
            <v>Phân bổ công cụ lao động xuất dùng 100 %</v>
          </cell>
          <cell r="E39">
            <v>6273</v>
          </cell>
          <cell r="F39">
            <v>1421</v>
          </cell>
          <cell r="G39">
            <v>83000</v>
          </cell>
          <cell r="H39">
            <v>83000</v>
          </cell>
        </row>
        <row r="40">
          <cell r="A40">
            <v>34</v>
          </cell>
          <cell r="B40" t="str">
            <v>BPB02</v>
          </cell>
          <cell r="C40" t="str">
            <v>31/10/2001</v>
          </cell>
          <cell r="D40" t="str">
            <v>Phân bổ công cụ lao động xuất dùng 50 %</v>
          </cell>
          <cell r="E40">
            <v>6273</v>
          </cell>
          <cell r="F40">
            <v>1421</v>
          </cell>
          <cell r="G40">
            <v>576500</v>
          </cell>
          <cell r="H40">
            <v>576500</v>
          </cell>
        </row>
        <row r="41">
          <cell r="A41">
            <v>35</v>
          </cell>
          <cell r="B41" t="str">
            <v>BPB02</v>
          </cell>
          <cell r="C41" t="str">
            <v>31/10/2001</v>
          </cell>
          <cell r="D41" t="str">
            <v>Phân bổ công cụ lao động xuất dùng 50 %</v>
          </cell>
          <cell r="E41">
            <v>6413</v>
          </cell>
          <cell r="F41">
            <v>1421</v>
          </cell>
          <cell r="G41">
            <v>2265000</v>
          </cell>
          <cell r="H41">
            <v>2265000</v>
          </cell>
        </row>
        <row r="42">
          <cell r="A42">
            <v>36</v>
          </cell>
          <cell r="B42" t="str">
            <v>BPB02</v>
          </cell>
          <cell r="C42" t="str">
            <v>31/10/2001</v>
          </cell>
          <cell r="D42" t="str">
            <v>Phân bổ công cụ lao động xuất dùng 50 %</v>
          </cell>
          <cell r="E42">
            <v>6423</v>
          </cell>
          <cell r="F42">
            <v>1421</v>
          </cell>
          <cell r="G42">
            <v>607500</v>
          </cell>
          <cell r="H42">
            <v>607500</v>
          </cell>
        </row>
        <row r="43">
          <cell r="A43">
            <v>37</v>
          </cell>
          <cell r="B43" t="str">
            <v>BPB01</v>
          </cell>
          <cell r="C43" t="str">
            <v>31/10/2001</v>
          </cell>
          <cell r="D43" t="str">
            <v>Kết chuyển tiền thuê trụ sở tháng 9 +10</v>
          </cell>
          <cell r="E43">
            <v>6427</v>
          </cell>
          <cell r="F43">
            <v>1421</v>
          </cell>
          <cell r="G43">
            <v>2400000</v>
          </cell>
          <cell r="H43">
            <v>2400000</v>
          </cell>
        </row>
        <row r="44">
          <cell r="A44">
            <v>38</v>
          </cell>
          <cell r="B44" t="str">
            <v>BL1001</v>
          </cell>
          <cell r="C44" t="str">
            <v>31/10/2001</v>
          </cell>
          <cell r="D44" t="str">
            <v>Lương bộ phận kỹ thuật</v>
          </cell>
          <cell r="E44">
            <v>6271</v>
          </cell>
          <cell r="F44">
            <v>334</v>
          </cell>
          <cell r="G44">
            <v>600000</v>
          </cell>
          <cell r="H44">
            <v>600000</v>
          </cell>
        </row>
        <row r="45">
          <cell r="A45">
            <v>39</v>
          </cell>
          <cell r="B45" t="str">
            <v>BL1001</v>
          </cell>
          <cell r="C45" t="str">
            <v>31/10/2001</v>
          </cell>
          <cell r="D45" t="str">
            <v>Lương bộ phận quản lý</v>
          </cell>
          <cell r="E45">
            <v>6421</v>
          </cell>
          <cell r="F45">
            <v>334</v>
          </cell>
          <cell r="G45">
            <v>1145000</v>
          </cell>
          <cell r="H45">
            <v>1145000</v>
          </cell>
        </row>
        <row r="46">
          <cell r="A46">
            <v>40</v>
          </cell>
          <cell r="B46" t="str">
            <v>KC001</v>
          </cell>
          <cell r="C46" t="str">
            <v>31/10/2001</v>
          </cell>
          <cell r="D46" t="str">
            <v>Kết chuyển chi phí sản xuất chung</v>
          </cell>
          <cell r="E46">
            <v>154</v>
          </cell>
          <cell r="F46">
            <v>6271</v>
          </cell>
          <cell r="G46">
            <v>600000</v>
          </cell>
          <cell r="H46">
            <v>600000</v>
          </cell>
        </row>
        <row r="47">
          <cell r="A47">
            <v>41</v>
          </cell>
          <cell r="B47" t="str">
            <v>KC002</v>
          </cell>
          <cell r="C47" t="str">
            <v>31/10/2001</v>
          </cell>
          <cell r="D47" t="str">
            <v>Kết chuyển chi phí sản xuất chung</v>
          </cell>
          <cell r="E47">
            <v>154</v>
          </cell>
          <cell r="F47">
            <v>6273</v>
          </cell>
          <cell r="G47">
            <v>659500</v>
          </cell>
          <cell r="H47">
            <v>659500</v>
          </cell>
        </row>
        <row r="48">
          <cell r="A48">
            <v>42</v>
          </cell>
          <cell r="B48" t="str">
            <v>KC003</v>
          </cell>
          <cell r="C48" t="str">
            <v>31/10/2001</v>
          </cell>
          <cell r="D48" t="str">
            <v>Kết chuyển giá vốn hàng bán</v>
          </cell>
          <cell r="E48">
            <v>632</v>
          </cell>
          <cell r="F48">
            <v>154</v>
          </cell>
          <cell r="G48">
            <v>1259500</v>
          </cell>
          <cell r="H48">
            <v>1259500</v>
          </cell>
        </row>
        <row r="49">
          <cell r="A49">
            <v>43</v>
          </cell>
          <cell r="B49" t="str">
            <v>KC004</v>
          </cell>
          <cell r="C49" t="str">
            <v>31/10/2001</v>
          </cell>
          <cell r="D49" t="str">
            <v>Xác định kết quả kinh doanh</v>
          </cell>
          <cell r="E49">
            <v>911</v>
          </cell>
          <cell r="F49">
            <v>632</v>
          </cell>
          <cell r="G49">
            <v>1259500</v>
          </cell>
          <cell r="H49">
            <v>1259500</v>
          </cell>
        </row>
        <row r="50">
          <cell r="A50">
            <v>44</v>
          </cell>
          <cell r="B50" t="str">
            <v>KC005</v>
          </cell>
          <cell r="C50" t="str">
            <v>31/10/2001</v>
          </cell>
          <cell r="D50" t="str">
            <v>Kết chuyển chi phí sản xuất chung</v>
          </cell>
          <cell r="E50">
            <v>911</v>
          </cell>
          <cell r="F50">
            <v>6427</v>
          </cell>
          <cell r="G50">
            <v>2480000</v>
          </cell>
          <cell r="H50">
            <v>2480000</v>
          </cell>
        </row>
        <row r="51">
          <cell r="A51">
            <v>45</v>
          </cell>
          <cell r="B51" t="str">
            <v>KC006</v>
          </cell>
          <cell r="C51" t="str">
            <v>31/10/2001</v>
          </cell>
          <cell r="D51" t="str">
            <v>Kết chuyển chi phí quản lý xí nghiệp</v>
          </cell>
          <cell r="E51">
            <v>911</v>
          </cell>
          <cell r="F51">
            <v>6421</v>
          </cell>
          <cell r="G51">
            <v>1145000</v>
          </cell>
          <cell r="H51">
            <v>1145000</v>
          </cell>
        </row>
        <row r="52">
          <cell r="A52">
            <v>46</v>
          </cell>
          <cell r="B52" t="str">
            <v>KC007</v>
          </cell>
          <cell r="C52" t="str">
            <v>31/10/2001</v>
          </cell>
          <cell r="D52" t="str">
            <v>Kết chuyển chi phí quản lý xí nghiệp</v>
          </cell>
          <cell r="E52">
            <v>911</v>
          </cell>
          <cell r="F52">
            <v>6423</v>
          </cell>
          <cell r="G52">
            <v>1243500</v>
          </cell>
          <cell r="H52">
            <v>1243500</v>
          </cell>
        </row>
        <row r="53">
          <cell r="A53">
            <v>47</v>
          </cell>
          <cell r="B53" t="str">
            <v>KC008</v>
          </cell>
          <cell r="C53" t="str">
            <v>31/10/2001</v>
          </cell>
          <cell r="D53" t="str">
            <v>Kết chuyển chi phí quản lý xí nghiệp</v>
          </cell>
          <cell r="E53">
            <v>911</v>
          </cell>
          <cell r="F53">
            <v>6413</v>
          </cell>
          <cell r="G53">
            <v>2265000</v>
          </cell>
          <cell r="H53">
            <v>2265000</v>
          </cell>
        </row>
        <row r="54">
          <cell r="A54">
            <v>48</v>
          </cell>
          <cell r="B54" t="str">
            <v>KC009</v>
          </cell>
          <cell r="C54" t="str">
            <v>31/10/2001</v>
          </cell>
          <cell r="D54" t="str">
            <v>Kết chuyển chi phí quản lý xí nghiệp</v>
          </cell>
          <cell r="E54">
            <v>911</v>
          </cell>
          <cell r="F54">
            <v>6422</v>
          </cell>
          <cell r="G54">
            <v>964000</v>
          </cell>
          <cell r="H54">
            <v>964000</v>
          </cell>
        </row>
        <row r="55">
          <cell r="A55">
            <v>49</v>
          </cell>
          <cell r="B55" t="str">
            <v>KC010</v>
          </cell>
          <cell r="C55" t="str">
            <v>31/10/2002</v>
          </cell>
          <cell r="D55" t="str">
            <v>Kết chuyển lổ</v>
          </cell>
          <cell r="E55">
            <v>421</v>
          </cell>
          <cell r="F55">
            <v>911</v>
          </cell>
          <cell r="G55">
            <v>9357000</v>
          </cell>
          <cell r="H55">
            <v>9357000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˜Ünh m÷c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A6" sqref="A6:D6"/>
    </sheetView>
  </sheetViews>
  <sheetFormatPr defaultColWidth="9.00390625" defaultRowHeight="15.75"/>
  <cols>
    <col min="1" max="1" width="3.75390625" style="4" customWidth="1"/>
    <col min="2" max="2" width="3.75390625" style="2" customWidth="1"/>
    <col min="3" max="3" width="5.125" style="12" bestFit="1" customWidth="1"/>
    <col min="4" max="4" width="47.50390625" style="4" customWidth="1"/>
    <col min="5" max="5" width="4.625" style="13" bestFit="1" customWidth="1"/>
    <col min="6" max="6" width="4.375" style="13" customWidth="1"/>
    <col min="7" max="7" width="8.125" style="13" customWidth="1"/>
    <col min="8" max="8" width="6.75390625" style="3" bestFit="1" customWidth="1"/>
    <col min="9" max="9" width="6.375" style="3" customWidth="1"/>
    <col min="10" max="10" width="8.75390625" style="4" customWidth="1"/>
    <col min="11" max="11" width="9.25390625" style="4" bestFit="1" customWidth="1"/>
    <col min="12" max="12" width="8.75390625" style="58" bestFit="1" customWidth="1"/>
    <col min="13" max="13" width="7.375" style="19" customWidth="1"/>
    <col min="14" max="14" width="8.50390625" style="60" customWidth="1"/>
    <col min="15" max="15" width="8.875" style="24" bestFit="1" customWidth="1"/>
    <col min="16" max="16" width="7.50390625" style="13" hidden="1" customWidth="1"/>
    <col min="17" max="17" width="8.75390625" style="13" hidden="1" customWidth="1"/>
    <col min="18" max="18" width="9.875" style="4" hidden="1" customWidth="1"/>
    <col min="19" max="38" width="9.00390625" style="4" hidden="1" customWidth="1"/>
    <col min="39" max="42" width="0" style="4" hidden="1" customWidth="1"/>
    <col min="43" max="16384" width="9.00390625" style="4" customWidth="1"/>
  </cols>
  <sheetData>
    <row r="1" spans="3:17" ht="18.75">
      <c r="C1" s="14"/>
      <c r="D1" s="149" t="s">
        <v>124</v>
      </c>
      <c r="E1" s="149"/>
      <c r="F1" s="149"/>
      <c r="G1" s="149"/>
      <c r="H1" s="149"/>
      <c r="I1" s="149"/>
      <c r="J1" s="149"/>
      <c r="K1" s="149"/>
      <c r="L1" s="149"/>
      <c r="M1" s="149"/>
      <c r="N1" s="56"/>
      <c r="O1" s="21"/>
      <c r="P1" s="15"/>
      <c r="Q1" s="15"/>
    </row>
    <row r="2" spans="3:17" ht="18.75">
      <c r="C2" s="14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56"/>
      <c r="O2" s="21"/>
      <c r="P2" s="15"/>
      <c r="Q2" s="15"/>
    </row>
    <row r="3" spans="3:17" ht="18.75">
      <c r="C3" s="14"/>
      <c r="D3" s="148" t="s">
        <v>125</v>
      </c>
      <c r="E3" s="148"/>
      <c r="F3" s="148"/>
      <c r="G3" s="148"/>
      <c r="H3" s="148"/>
      <c r="I3" s="148"/>
      <c r="J3" s="148"/>
      <c r="K3" s="148"/>
      <c r="L3" s="148"/>
      <c r="M3" s="148"/>
      <c r="N3" s="56"/>
      <c r="O3" s="21"/>
      <c r="P3" s="15"/>
      <c r="Q3" s="15"/>
    </row>
    <row r="4" spans="2:17" ht="14.25">
      <c r="B4" s="159" t="s">
        <v>6</v>
      </c>
      <c r="C4" s="159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56"/>
      <c r="O4" s="21"/>
      <c r="P4" s="16"/>
      <c r="Q4" s="16"/>
    </row>
    <row r="5" spans="3:17" ht="15" customHeight="1">
      <c r="C5" s="17"/>
      <c r="D5" s="160" t="s">
        <v>115</v>
      </c>
      <c r="E5" s="160"/>
      <c r="F5" s="160"/>
      <c r="G5" s="160"/>
      <c r="H5" s="160"/>
      <c r="I5" s="160"/>
      <c r="J5" s="160"/>
      <c r="K5" s="160"/>
      <c r="L5" s="160"/>
      <c r="M5" s="160"/>
      <c r="N5" s="57"/>
      <c r="O5" s="22"/>
      <c r="P5" s="18"/>
      <c r="Q5" s="18"/>
    </row>
    <row r="6" spans="1:15" ht="12.75">
      <c r="A6" s="147" t="s">
        <v>123</v>
      </c>
      <c r="B6" s="147"/>
      <c r="C6" s="147"/>
      <c r="D6" s="147"/>
      <c r="E6" s="1"/>
      <c r="F6" s="1"/>
      <c r="G6" s="1"/>
      <c r="K6" s="5"/>
      <c r="N6" s="161" t="s">
        <v>64</v>
      </c>
      <c r="O6" s="161"/>
    </row>
    <row r="7" spans="1:21" ht="13.5" customHeight="1">
      <c r="A7" s="158" t="s">
        <v>7</v>
      </c>
      <c r="B7" s="153" t="s">
        <v>118</v>
      </c>
      <c r="C7" s="162" t="s">
        <v>20</v>
      </c>
      <c r="D7" s="153" t="s">
        <v>21</v>
      </c>
      <c r="E7" s="153" t="s">
        <v>22</v>
      </c>
      <c r="F7" s="153" t="s">
        <v>23</v>
      </c>
      <c r="G7" s="153" t="s">
        <v>24</v>
      </c>
      <c r="H7" s="150" t="s">
        <v>8</v>
      </c>
      <c r="I7" s="150"/>
      <c r="J7" s="150"/>
      <c r="K7" s="150"/>
      <c r="L7" s="150" t="s">
        <v>9</v>
      </c>
      <c r="M7" s="150" t="s">
        <v>25</v>
      </c>
      <c r="N7" s="154" t="s">
        <v>65</v>
      </c>
      <c r="O7" s="155" t="s">
        <v>66</v>
      </c>
      <c r="P7" s="6"/>
      <c r="Q7" s="6"/>
      <c r="U7" s="156" t="s">
        <v>109</v>
      </c>
    </row>
    <row r="8" spans="1:21" s="11" customFormat="1" ht="66" customHeight="1">
      <c r="A8" s="158"/>
      <c r="B8" s="153"/>
      <c r="C8" s="162"/>
      <c r="D8" s="153"/>
      <c r="E8" s="153"/>
      <c r="F8" s="153"/>
      <c r="G8" s="153"/>
      <c r="H8" s="138" t="s">
        <v>26</v>
      </c>
      <c r="I8" s="138" t="s">
        <v>10</v>
      </c>
      <c r="J8" s="138" t="s">
        <v>11</v>
      </c>
      <c r="K8" s="139" t="s">
        <v>27</v>
      </c>
      <c r="L8" s="151"/>
      <c r="M8" s="151"/>
      <c r="N8" s="154"/>
      <c r="O8" s="155"/>
      <c r="P8" s="6"/>
      <c r="Q8" s="6"/>
      <c r="U8" s="157"/>
    </row>
    <row r="9" spans="1:21" s="11" customFormat="1" ht="14.25" customHeight="1">
      <c r="A9" s="140" t="s">
        <v>28</v>
      </c>
      <c r="B9" s="7" t="s">
        <v>29</v>
      </c>
      <c r="C9" s="8" t="s">
        <v>30</v>
      </c>
      <c r="D9" s="7" t="s">
        <v>31</v>
      </c>
      <c r="E9" s="7" t="s">
        <v>32</v>
      </c>
      <c r="F9" s="7" t="s">
        <v>121</v>
      </c>
      <c r="G9" s="7">
        <v>1</v>
      </c>
      <c r="H9" s="7">
        <v>2</v>
      </c>
      <c r="I9" s="7">
        <v>3</v>
      </c>
      <c r="J9" s="7">
        <v>4</v>
      </c>
      <c r="K9" s="7" t="s">
        <v>33</v>
      </c>
      <c r="L9" s="7">
        <v>6</v>
      </c>
      <c r="M9" s="9" t="s">
        <v>34</v>
      </c>
      <c r="N9" s="59">
        <v>8</v>
      </c>
      <c r="O9" s="23" t="s">
        <v>35</v>
      </c>
      <c r="P9" s="10"/>
      <c r="Q9" s="10"/>
      <c r="U9" s="11" t="s">
        <v>110</v>
      </c>
    </row>
    <row r="10" spans="1:21" s="86" customFormat="1" ht="14.25" customHeight="1">
      <c r="A10" s="141"/>
      <c r="B10" s="90"/>
      <c r="C10" s="93" t="s">
        <v>36</v>
      </c>
      <c r="D10" s="94" t="s">
        <v>37</v>
      </c>
      <c r="E10" s="90"/>
      <c r="F10" s="90"/>
      <c r="G10" s="80"/>
      <c r="H10" s="81"/>
      <c r="I10" s="91"/>
      <c r="J10" s="87"/>
      <c r="K10" s="82"/>
      <c r="L10" s="83"/>
      <c r="M10" s="137">
        <f>SUM(M12:M31)/M32</f>
        <v>0.6217148148148149</v>
      </c>
      <c r="N10" s="83"/>
      <c r="O10" s="136">
        <f>SUM(O12:O31)/O32</f>
        <v>1.2524453612687607</v>
      </c>
      <c r="P10" s="100"/>
      <c r="Q10" s="100"/>
      <c r="T10" s="101" t="e">
        <f aca="true" t="shared" si="0" ref="T10:T15">L10/N10</f>
        <v>#DIV/0!</v>
      </c>
      <c r="U10" s="102">
        <f>IF(L10=G10,100%,#REF!/L10)</f>
        <v>1</v>
      </c>
    </row>
    <row r="11" spans="1:21" s="86" customFormat="1" ht="14.25" customHeight="1">
      <c r="A11" s="142"/>
      <c r="B11" s="77"/>
      <c r="C11" s="95"/>
      <c r="D11" s="89" t="s">
        <v>38</v>
      </c>
      <c r="E11" s="90"/>
      <c r="F11" s="90"/>
      <c r="G11" s="80"/>
      <c r="H11" s="81"/>
      <c r="I11" s="91"/>
      <c r="J11" s="87"/>
      <c r="K11" s="82"/>
      <c r="L11" s="82"/>
      <c r="M11" s="83"/>
      <c r="N11" s="84"/>
      <c r="O11" s="92"/>
      <c r="P11" s="100"/>
      <c r="Q11" s="100"/>
      <c r="T11" s="101" t="e">
        <f t="shared" si="0"/>
        <v>#DIV/0!</v>
      </c>
      <c r="U11" s="102">
        <f>IF(L11=G11,100%,#REF!/L11)</f>
        <v>1</v>
      </c>
    </row>
    <row r="12" spans="1:39" s="86" customFormat="1" ht="14.25" customHeight="1">
      <c r="A12" s="142">
        <v>1</v>
      </c>
      <c r="B12" s="77">
        <v>8</v>
      </c>
      <c r="C12" s="78" t="s">
        <v>39</v>
      </c>
      <c r="D12" s="79" t="s">
        <v>40</v>
      </c>
      <c r="E12" s="77">
        <v>2</v>
      </c>
      <c r="F12" s="77"/>
      <c r="G12" s="80">
        <f>IF(E12="ĐB",5000000,IF(OR(E12="1.C",E12="1.B",E12="1.A",E12=1),3600000,IF(OR(E12="2.C",E12="2.B",E12="2.A",E12=2),2000000,IF(OR(E12="3.C",E12="3.B",E12="3.A",E12=3),1600000,IF(F12=1,1400000,IF(F12=2,900000,IF(F12=3,400000,IF(F12="ĐB",2400000,0))))))))</f>
        <v>2000000</v>
      </c>
      <c r="H12" s="81">
        <f>IF(E12="ĐB",36266,IF(E12=1,29013,IF(E12=2,21760,18133)))</f>
        <v>21760</v>
      </c>
      <c r="I12" s="81">
        <f>IF(E12="ĐB",26443,IF(E12=1,21154,IF(E12=2,15866,13221)))</f>
        <v>15866</v>
      </c>
      <c r="J12" s="87">
        <v>1373449</v>
      </c>
      <c r="K12" s="82">
        <f>SUM(H12:J12)</f>
        <v>1411075</v>
      </c>
      <c r="L12" s="82">
        <f>IF(ROUND(K12,-3)&gt;G12,G12,ROUND(K12,-3))</f>
        <v>1411000</v>
      </c>
      <c r="M12" s="83">
        <f>L12/G12</f>
        <v>0.7055</v>
      </c>
      <c r="N12" s="84">
        <v>1275000</v>
      </c>
      <c r="O12" s="134">
        <f>L12/N12</f>
        <v>1.1066666666666667</v>
      </c>
      <c r="P12" s="103">
        <f>ROUND(H12*70%,0)</f>
        <v>15232</v>
      </c>
      <c r="Q12" s="103">
        <f>ROUND(I12*70%,0)</f>
        <v>11106</v>
      </c>
      <c r="R12" s="85">
        <f>ROUND(J12*1.1,0)</f>
        <v>1510794</v>
      </c>
      <c r="S12" s="86">
        <f>ROUND(J12/1.1,0)</f>
        <v>1248590</v>
      </c>
      <c r="T12" s="101">
        <f t="shared" si="0"/>
        <v>1.1066666666666667</v>
      </c>
      <c r="U12" s="102" t="e">
        <f>IF(L12=G12,100%,#REF!/L12)</f>
        <v>#REF!</v>
      </c>
      <c r="AM12" s="85">
        <f>L12-N12</f>
        <v>136000</v>
      </c>
    </row>
    <row r="13" spans="1:21" s="86" customFormat="1" ht="14.25" customHeight="1">
      <c r="A13" s="142"/>
      <c r="B13" s="90"/>
      <c r="C13" s="93" t="s">
        <v>41</v>
      </c>
      <c r="D13" s="89" t="s">
        <v>42</v>
      </c>
      <c r="E13" s="90"/>
      <c r="F13" s="90"/>
      <c r="G13" s="80"/>
      <c r="H13" s="81"/>
      <c r="I13" s="91"/>
      <c r="J13" s="87"/>
      <c r="K13" s="82"/>
      <c r="L13" s="82"/>
      <c r="M13" s="83"/>
      <c r="N13" s="84"/>
      <c r="O13" s="135"/>
      <c r="P13" s="100"/>
      <c r="Q13" s="100"/>
      <c r="T13" s="101" t="e">
        <f t="shared" si="0"/>
        <v>#DIV/0!</v>
      </c>
      <c r="U13" s="102">
        <f>IF(L13=G13,100%,#REF!/L13)</f>
        <v>1</v>
      </c>
    </row>
    <row r="14" spans="1:39" s="86" customFormat="1" ht="25.5">
      <c r="A14" s="142">
        <v>2</v>
      </c>
      <c r="B14" s="77">
        <v>44</v>
      </c>
      <c r="C14" s="78" t="s">
        <v>43</v>
      </c>
      <c r="D14" s="79" t="s">
        <v>44</v>
      </c>
      <c r="E14" s="88">
        <v>2</v>
      </c>
      <c r="F14" s="88"/>
      <c r="G14" s="80">
        <f>IF(E14="ĐB",5000000,IF(OR(E14="1.C",E14="1.B",E14="1.A",E14=1),3600000,IF(OR(E14="2.C",E14="2.B",E14="2.A",E14=2),2000000,IF(OR(E14="3.C",E14="3.B",E14="3.A",E14=3),1600000,IF(F14=1,1400000,IF(F14=2,900000,IF(F14=3,400000,IF(F14="ĐB",2400000,0))))))))</f>
        <v>2000000</v>
      </c>
      <c r="H14" s="81">
        <f>IF(E14="ĐB",36266,IF(E14=1,29013,IF(E14=2,21760,18133)))</f>
        <v>21760</v>
      </c>
      <c r="I14" s="81">
        <f>IF(E14="ĐB",26443,IF(E14=1,21154,IF(E14=2,15866,13221)))</f>
        <v>15866</v>
      </c>
      <c r="J14" s="87">
        <v>2046055</v>
      </c>
      <c r="K14" s="82">
        <f>SUM(H14:J14)</f>
        <v>2083681</v>
      </c>
      <c r="L14" s="82">
        <f>IF(ROUND(K14,-3)&gt;G14,G14,ROUND(K14,-3))</f>
        <v>2000000</v>
      </c>
      <c r="M14" s="83">
        <f>L14/G14</f>
        <v>1</v>
      </c>
      <c r="N14" s="84">
        <v>1275000</v>
      </c>
      <c r="O14" s="134">
        <f>L14/N14</f>
        <v>1.5686274509803921</v>
      </c>
      <c r="P14" s="103">
        <f>ROUND(H14*70%,0)</f>
        <v>15232</v>
      </c>
      <c r="Q14" s="103">
        <f>ROUND(I14*70%,0)</f>
        <v>11106</v>
      </c>
      <c r="R14" s="85">
        <f>ROUND(J14*1.1,0)</f>
        <v>2250661</v>
      </c>
      <c r="S14" s="86">
        <f>ROUND(J14/1.1,0)</f>
        <v>1860050</v>
      </c>
      <c r="T14" s="101">
        <f t="shared" si="0"/>
        <v>1.5686274509803921</v>
      </c>
      <c r="U14" s="102">
        <f>IF(L14=G14,100%,#REF!/L14)</f>
        <v>1</v>
      </c>
      <c r="AM14" s="85">
        <f>L14-N14</f>
        <v>725000</v>
      </c>
    </row>
    <row r="15" spans="1:21" s="86" customFormat="1" ht="14.25" customHeight="1">
      <c r="A15" s="142"/>
      <c r="B15" s="77"/>
      <c r="C15" s="93" t="s">
        <v>45</v>
      </c>
      <c r="D15" s="89" t="s">
        <v>46</v>
      </c>
      <c r="E15" s="90"/>
      <c r="F15" s="90"/>
      <c r="G15" s="80"/>
      <c r="H15" s="81"/>
      <c r="I15" s="81"/>
      <c r="J15" s="87"/>
      <c r="K15" s="82"/>
      <c r="L15" s="82"/>
      <c r="M15" s="83"/>
      <c r="N15" s="84"/>
      <c r="O15" s="135"/>
      <c r="P15" s="100"/>
      <c r="Q15" s="100"/>
      <c r="T15" s="101" t="e">
        <f t="shared" si="0"/>
        <v>#DIV/0!</v>
      </c>
      <c r="U15" s="102">
        <f>IF(L15=G15,100%,#REF!/L15)</f>
        <v>1</v>
      </c>
    </row>
    <row r="16" spans="1:39" s="86" customFormat="1" ht="14.25" customHeight="1">
      <c r="A16" s="142">
        <v>3</v>
      </c>
      <c r="B16" s="77">
        <v>64</v>
      </c>
      <c r="C16" s="78" t="s">
        <v>47</v>
      </c>
      <c r="D16" s="79" t="s">
        <v>48</v>
      </c>
      <c r="E16" s="88">
        <v>1</v>
      </c>
      <c r="F16" s="88"/>
      <c r="G16" s="80">
        <f>IF(E16="ĐB",5000000,IF(OR(E16="1.C",E16="1.B",E16="1.A",E16=1),3600000,IF(OR(E16="2.C",E16="2.B",E16="2.A",E16=2),2000000,IF(OR(E16="3.C",E16="3.B",E16="3.A",E16=3),1600000,IF(F16=1,1400000,IF(F16=2,900000,IF(F16=3,400000,IF(F16="ĐB",2400000,0))))))))</f>
        <v>3600000</v>
      </c>
      <c r="H16" s="81">
        <f>IF(E16="ĐB",36266,IF(E16=1,29013,IF(E16=2,21760,18133)))</f>
        <v>29013</v>
      </c>
      <c r="I16" s="81">
        <f>IF(E16="ĐB",26443,IF(E16=1,21154,IF(E16=2,15866,13221)))</f>
        <v>21154</v>
      </c>
      <c r="J16" s="87">
        <v>1324013</v>
      </c>
      <c r="K16" s="82">
        <f aca="true" t="shared" si="1" ref="K16:K23">SUM(H16:J16)</f>
        <v>1374180</v>
      </c>
      <c r="L16" s="82">
        <f>IF(ROUND(K16,-3)&gt;G16,G16,ROUND(K16,-3))</f>
        <v>1374000</v>
      </c>
      <c r="M16" s="83">
        <f>L16/G16</f>
        <v>0.38166666666666665</v>
      </c>
      <c r="N16" s="84">
        <v>1344000</v>
      </c>
      <c r="O16" s="134">
        <f>L16/N16</f>
        <v>1.0223214285714286</v>
      </c>
      <c r="P16" s="103">
        <f aca="true" t="shared" si="2" ref="P16:Q19">ROUND(H16*70%,0)</f>
        <v>20309</v>
      </c>
      <c r="Q16" s="103">
        <f t="shared" si="2"/>
        <v>14808</v>
      </c>
      <c r="R16" s="85">
        <f>ROUND(J16*1.1,0)</f>
        <v>1456414</v>
      </c>
      <c r="S16" s="86">
        <f>ROUND(J16/1.1,0)</f>
        <v>1203648</v>
      </c>
      <c r="T16" s="101">
        <f aca="true" t="shared" si="3" ref="T16:T22">L16/N16</f>
        <v>1.0223214285714286</v>
      </c>
      <c r="U16" s="102" t="e">
        <f>IF(L16=G16,100%,#REF!/L16)</f>
        <v>#REF!</v>
      </c>
      <c r="AM16" s="85"/>
    </row>
    <row r="17" spans="1:39" s="86" customFormat="1" ht="14.25" customHeight="1">
      <c r="A17" s="142">
        <v>4</v>
      </c>
      <c r="B17" s="77">
        <v>70</v>
      </c>
      <c r="C17" s="78" t="s">
        <v>49</v>
      </c>
      <c r="D17" s="79" t="s">
        <v>50</v>
      </c>
      <c r="E17" s="88">
        <v>2</v>
      </c>
      <c r="F17" s="88"/>
      <c r="G17" s="80">
        <f>IF(E17="ĐB",5000000,IF(OR(E17="1.C",E17="1.B",E17="1.A",E17=1),3600000,IF(OR(E17="2.C",E17="2.B",E17="2.A",E17=2),2000000,IF(OR(E17="3.C",E17="3.B",E17="3.A",E17=3),1600000,IF(F17=1,1400000,IF(F17=2,900000,IF(F17=3,400000,IF(F17="ĐB",2400000,0))))))))</f>
        <v>2000000</v>
      </c>
      <c r="H17" s="81">
        <f>IF(E17="ĐB",36266,IF(E17=1,29013,IF(E17=2,21760,18133)))</f>
        <v>21760</v>
      </c>
      <c r="I17" s="81">
        <f>IF(E17="ĐB",26443,IF(E17=1,21154,IF(E17=2,15866,13221)))</f>
        <v>15866</v>
      </c>
      <c r="J17" s="87">
        <v>1526346</v>
      </c>
      <c r="K17" s="82">
        <f t="shared" si="1"/>
        <v>1563972</v>
      </c>
      <c r="L17" s="82">
        <f>IF(ROUND(K17,-3)&gt;G17,G17,ROUND(K17,-3))</f>
        <v>1564000</v>
      </c>
      <c r="M17" s="83">
        <f>L17/G17</f>
        <v>0.782</v>
      </c>
      <c r="N17" s="84">
        <v>1275000</v>
      </c>
      <c r="O17" s="134">
        <f>L17/N17</f>
        <v>1.2266666666666666</v>
      </c>
      <c r="P17" s="103">
        <f t="shared" si="2"/>
        <v>15232</v>
      </c>
      <c r="Q17" s="103">
        <f t="shared" si="2"/>
        <v>11106</v>
      </c>
      <c r="R17" s="85">
        <f>ROUND(J17*1.1,0)</f>
        <v>1678981</v>
      </c>
      <c r="S17" s="86">
        <f>ROUND(J17/1.1,0)</f>
        <v>1387587</v>
      </c>
      <c r="T17" s="101">
        <f t="shared" si="3"/>
        <v>1.2266666666666666</v>
      </c>
      <c r="U17" s="102" t="e">
        <f>IF(L17=G17,100%,#REF!/L17)</f>
        <v>#REF!</v>
      </c>
      <c r="AM17" s="85">
        <f>L17-N17</f>
        <v>289000</v>
      </c>
    </row>
    <row r="18" spans="1:39" s="86" customFormat="1" ht="14.25" customHeight="1">
      <c r="A18" s="142">
        <v>5</v>
      </c>
      <c r="B18" s="77">
        <v>79</v>
      </c>
      <c r="C18" s="78" t="s">
        <v>51</v>
      </c>
      <c r="D18" s="79" t="s">
        <v>52</v>
      </c>
      <c r="E18" s="88">
        <v>2</v>
      </c>
      <c r="F18" s="88"/>
      <c r="G18" s="80">
        <f>IF(E18="ĐB",5000000,IF(OR(E18="1.C",E18="1.B",E18="1.A",E18=1),3600000,IF(OR(E18="2.C",E18="2.B",E18="2.A",E18=2),2000000,IF(OR(E18="3.C",E18="3.B",E18="3.A",E18=3),1600000,IF(F18=1,1400000,IF(F18=2,900000,IF(F18=3,400000,IF(F18="ĐB",2400000,0))))))))</f>
        <v>2000000</v>
      </c>
      <c r="H18" s="81">
        <f>IF(E18="ĐB",36266,IF(E18=1,29013,IF(E18=2,21760,18133)))</f>
        <v>21760</v>
      </c>
      <c r="I18" s="81">
        <f>IF(E18="ĐB",26443,IF(E18=1,21154,IF(E18=2,15866,13221)))</f>
        <v>15866</v>
      </c>
      <c r="J18" s="87">
        <v>1357928</v>
      </c>
      <c r="K18" s="82">
        <f t="shared" si="1"/>
        <v>1395554</v>
      </c>
      <c r="L18" s="82">
        <v>1200000</v>
      </c>
      <c r="M18" s="83">
        <f>L18/G18</f>
        <v>0.6</v>
      </c>
      <c r="N18" s="84">
        <v>800000</v>
      </c>
      <c r="O18" s="134">
        <f>L18/N18</f>
        <v>1.5</v>
      </c>
      <c r="P18" s="103">
        <f t="shared" si="2"/>
        <v>15232</v>
      </c>
      <c r="Q18" s="103">
        <f t="shared" si="2"/>
        <v>11106</v>
      </c>
      <c r="R18" s="85">
        <f>ROUND(J18*1.1,0)</f>
        <v>1493721</v>
      </c>
      <c r="S18" s="86">
        <f>ROUND(J18/1.1,0)</f>
        <v>1234480</v>
      </c>
      <c r="T18" s="101">
        <f t="shared" si="3"/>
        <v>1.5</v>
      </c>
      <c r="U18" s="102" t="e">
        <f>IF(L18=G18,100%,#REF!/L18)</f>
        <v>#REF!</v>
      </c>
      <c r="AM18" s="85"/>
    </row>
    <row r="19" spans="1:39" s="86" customFormat="1" ht="14.25" customHeight="1">
      <c r="A19" s="142">
        <v>6</v>
      </c>
      <c r="B19" s="77">
        <v>80</v>
      </c>
      <c r="C19" s="78" t="s">
        <v>53</v>
      </c>
      <c r="D19" s="79" t="s">
        <v>120</v>
      </c>
      <c r="E19" s="88">
        <v>1</v>
      </c>
      <c r="F19" s="88"/>
      <c r="G19" s="80">
        <f>IF(E19="ĐB",5000000,IF(OR(E19="1.C",E19="1.B",E19="1.A",E19=1),3600000,IF(OR(E19="2.C",E19="2.B",E19="2.A",E19=2),2000000,IF(OR(E19="3.C",E19="3.B",E19="3.A",E19=3),1600000,IF(F19=1,1400000,IF(F19=2,900000,IF(F19=3,400000,IF(F19="ĐB",2400000,0))))))))</f>
        <v>3600000</v>
      </c>
      <c r="H19" s="81">
        <f>IF(E19="ĐB",36266,IF(E19=1,29013,IF(E19=2,21760,18133)))</f>
        <v>29013</v>
      </c>
      <c r="I19" s="81">
        <f>IF(E19="ĐB",26443,IF(E19=1,21154,IF(E19=2,15866,13221)))</f>
        <v>21154</v>
      </c>
      <c r="J19" s="87">
        <v>2278469</v>
      </c>
      <c r="K19" s="82">
        <f t="shared" si="1"/>
        <v>2328636</v>
      </c>
      <c r="L19" s="82">
        <f>IF(ROUND(K19,-3)&gt;G19,G19,ROUND(K19,-3))</f>
        <v>2329000</v>
      </c>
      <c r="M19" s="83">
        <f>L19/G19</f>
        <v>0.6469444444444444</v>
      </c>
      <c r="N19" s="84">
        <v>1698000</v>
      </c>
      <c r="O19" s="134">
        <f>L19/N19</f>
        <v>1.3716136631330977</v>
      </c>
      <c r="P19" s="103">
        <f t="shared" si="2"/>
        <v>20309</v>
      </c>
      <c r="Q19" s="103">
        <f t="shared" si="2"/>
        <v>14808</v>
      </c>
      <c r="R19" s="85">
        <f>ROUND(J19*1.1,0)</f>
        <v>2506316</v>
      </c>
      <c r="S19" s="86">
        <f>ROUND(J19/1.1,0)</f>
        <v>2071335</v>
      </c>
      <c r="T19" s="101">
        <f t="shared" si="3"/>
        <v>1.3716136631330977</v>
      </c>
      <c r="U19" s="102" t="e">
        <f>IF(L19=G19,100%,#REF!/L19)</f>
        <v>#REF!</v>
      </c>
      <c r="AM19" s="85"/>
    </row>
    <row r="20" spans="1:21" s="86" customFormat="1" ht="14.25" customHeight="1">
      <c r="A20" s="142"/>
      <c r="B20" s="77"/>
      <c r="C20" s="93" t="s">
        <v>54</v>
      </c>
      <c r="D20" s="89" t="s">
        <v>55</v>
      </c>
      <c r="E20" s="90"/>
      <c r="F20" s="90"/>
      <c r="G20" s="80"/>
      <c r="H20" s="81"/>
      <c r="I20" s="91"/>
      <c r="J20" s="87"/>
      <c r="K20" s="82"/>
      <c r="L20" s="82"/>
      <c r="M20" s="83"/>
      <c r="N20" s="84"/>
      <c r="O20" s="135"/>
      <c r="P20" s="100"/>
      <c r="Q20" s="100"/>
      <c r="T20" s="101" t="e">
        <f t="shared" si="3"/>
        <v>#DIV/0!</v>
      </c>
      <c r="U20" s="102">
        <f>IF(L20=G20,100%,#REF!/L20)</f>
        <v>1</v>
      </c>
    </row>
    <row r="21" spans="1:39" s="86" customFormat="1" ht="14.25" customHeight="1">
      <c r="A21" s="142">
        <v>7</v>
      </c>
      <c r="B21" s="77">
        <v>104</v>
      </c>
      <c r="C21" s="78" t="s">
        <v>56</v>
      </c>
      <c r="D21" s="79" t="s">
        <v>57</v>
      </c>
      <c r="E21" s="88">
        <v>2</v>
      </c>
      <c r="F21" s="88"/>
      <c r="G21" s="80">
        <f>IF(E21="ĐB",5000000,IF(OR(E21="1.C",E21="1.B",E21="1.A",E21=1),3600000,IF(OR(E21="2.C",E21="2.B",E21="2.A",E21=2),2000000,IF(OR(E21="3.C",E21="3.B",E21="3.A",E21=3),1600000,IF(F21=1,1400000,IF(F21=2,900000,IF(F21=3,400000,IF(F21="ĐB",2400000,0))))))))</f>
        <v>2000000</v>
      </c>
      <c r="H21" s="81">
        <f>IF(E21="ĐB",36266,IF(E21=1,29013,IF(E21=2,21760,18133)))</f>
        <v>21760</v>
      </c>
      <c r="I21" s="81">
        <f>IF(E21="ĐB",26443,IF(E21=1,21154,IF(E21=2,15866,13221)))</f>
        <v>15866</v>
      </c>
      <c r="J21" s="87">
        <v>1459694</v>
      </c>
      <c r="K21" s="82">
        <f t="shared" si="1"/>
        <v>1497320</v>
      </c>
      <c r="L21" s="82">
        <f>IF(ROUND(K21,-3)&gt;G21,G21,ROUND(K21,-3))</f>
        <v>1497000</v>
      </c>
      <c r="M21" s="83">
        <f>L21/G21</f>
        <v>0.7485</v>
      </c>
      <c r="N21" s="84">
        <v>1275000</v>
      </c>
      <c r="O21" s="134">
        <f>L21/N21</f>
        <v>1.1741176470588235</v>
      </c>
      <c r="P21" s="103">
        <f>ROUND(H21*70%,0)</f>
        <v>15232</v>
      </c>
      <c r="Q21" s="103">
        <f>ROUND(I21*70%,0)</f>
        <v>11106</v>
      </c>
      <c r="R21" s="85">
        <f>ROUND(J21*1.1,0)</f>
        <v>1605663</v>
      </c>
      <c r="S21" s="86">
        <f>ROUND(J21/1.1,0)</f>
        <v>1326995</v>
      </c>
      <c r="T21" s="101">
        <f t="shared" si="3"/>
        <v>1.1741176470588235</v>
      </c>
      <c r="U21" s="102" t="e">
        <f>IF(L21=G21,100%,#REF!/L21)</f>
        <v>#REF!</v>
      </c>
      <c r="AM21" s="85">
        <f>L21-N21</f>
        <v>222000</v>
      </c>
    </row>
    <row r="22" spans="1:21" s="86" customFormat="1" ht="14.25" customHeight="1">
      <c r="A22" s="142"/>
      <c r="B22" s="77"/>
      <c r="C22" s="93" t="s">
        <v>58</v>
      </c>
      <c r="D22" s="89" t="s">
        <v>59</v>
      </c>
      <c r="E22" s="90"/>
      <c r="F22" s="90"/>
      <c r="G22" s="80"/>
      <c r="H22" s="81"/>
      <c r="I22" s="91"/>
      <c r="J22" s="87"/>
      <c r="K22" s="82"/>
      <c r="L22" s="82"/>
      <c r="M22" s="83"/>
      <c r="N22" s="84">
        <f>IF(G22&gt;0,IF(G22=5000000,2125000,IF(G22=3600000,1530000,IF(G22=2000000,850000,IF(G22=1600000,680000,IF(G22=2400000,1020000,IF(G22=1400000,595000,IF(G22=900000,450000,200000))))))),"")</f>
      </c>
      <c r="O22" s="135"/>
      <c r="P22" s="100"/>
      <c r="Q22" s="100"/>
      <c r="T22" s="101" t="e">
        <f t="shared" si="3"/>
        <v>#VALUE!</v>
      </c>
      <c r="U22" s="102">
        <f>IF(L22=G22,100%,#REF!/L22)</f>
        <v>1</v>
      </c>
    </row>
    <row r="23" spans="1:39" s="86" customFormat="1" ht="14.25" customHeight="1">
      <c r="A23" s="142">
        <v>8</v>
      </c>
      <c r="B23" s="77">
        <v>123</v>
      </c>
      <c r="C23" s="78" t="s">
        <v>60</v>
      </c>
      <c r="D23" s="79" t="s">
        <v>61</v>
      </c>
      <c r="E23" s="88">
        <v>2</v>
      </c>
      <c r="F23" s="88"/>
      <c r="G23" s="80">
        <f>IF(E23="ĐB",5000000,IF(OR(E23="1.C",E23="1.B",E23="1.A",E23=1),3600000,IF(OR(E23="2.C",E23="2.B",E23="2.A",E23=2),2000000,IF(OR(E23="3.C",E23="3.B",E23="3.A",E23=3),1600000,IF(F23=1,1400000,IF(F23=2,900000,IF(F23=3,400000,IF(F23="ĐB",2400000,0))))))))</f>
        <v>2000000</v>
      </c>
      <c r="H23" s="81">
        <f>IF(E23="ĐB",36266,IF(E23=1,29013,IF(E23=2,21760,18133)))</f>
        <v>21760</v>
      </c>
      <c r="I23" s="81">
        <f>IF(E23="ĐB",26443,IF(E23=1,21154,IF(E23=2,15866,13221)))</f>
        <v>15866</v>
      </c>
      <c r="J23" s="87">
        <v>1778792</v>
      </c>
      <c r="K23" s="82">
        <f t="shared" si="1"/>
        <v>1816418</v>
      </c>
      <c r="L23" s="82">
        <f>IF(ROUND(K23,-3)&gt;G23,G23,ROUND(K23,-3))</f>
        <v>1816000</v>
      </c>
      <c r="M23" s="83">
        <f>L23/G23</f>
        <v>0.908</v>
      </c>
      <c r="N23" s="84">
        <v>1275000</v>
      </c>
      <c r="O23" s="134">
        <f>L23/N23</f>
        <v>1.424313725490196</v>
      </c>
      <c r="P23" s="103">
        <f aca="true" t="shared" si="4" ref="P23:Q27">ROUND(H23*70%,0)</f>
        <v>15232</v>
      </c>
      <c r="Q23" s="103">
        <f t="shared" si="4"/>
        <v>11106</v>
      </c>
      <c r="R23" s="85">
        <f>ROUND(J23*1.1,0)</f>
        <v>1956671</v>
      </c>
      <c r="S23" s="86">
        <f>ROUND(J23/1.1,0)</f>
        <v>1617084</v>
      </c>
      <c r="T23" s="101">
        <f>L23/N23</f>
        <v>1.424313725490196</v>
      </c>
      <c r="U23" s="102" t="e">
        <f>IF(L23=G23,100%,#REF!/L23)</f>
        <v>#REF!</v>
      </c>
      <c r="AM23" s="85"/>
    </row>
    <row r="24" spans="1:39" s="99" customFormat="1" ht="25.5">
      <c r="A24" s="143">
        <v>9</v>
      </c>
      <c r="B24" s="77">
        <v>183</v>
      </c>
      <c r="C24" s="78" t="s">
        <v>62</v>
      </c>
      <c r="D24" s="79" t="s">
        <v>63</v>
      </c>
      <c r="E24" s="77">
        <v>1</v>
      </c>
      <c r="F24" s="77"/>
      <c r="G24" s="80">
        <f>IF(E24="ĐB",5000000,IF(OR(E24="1.C",E24="1.B",E24="1.A",E24=1),3600000,IF(OR(E24="2.C",E24="2.B",E24="2.A",E24=2),2000000,IF(OR(E24="3.C",E24="3.B",E24="3.A",E24=3),1600000,IF(F24=1,1400000,IF(F24=2,900000,IF(F24=3,400000,IF(F24="ĐB",2400000,0))))))))</f>
        <v>3600000</v>
      </c>
      <c r="H24" s="81">
        <f>IF(E24="ĐB",36266,IF(E24=1,29013,IF(E24=2,21760,18133)))</f>
        <v>29013</v>
      </c>
      <c r="I24" s="81">
        <f>IF(E24="ĐB",26443,IF(E24=1,21154,IF(E24=2,15866,13221)))</f>
        <v>21154</v>
      </c>
      <c r="J24" s="87">
        <v>1085823</v>
      </c>
      <c r="K24" s="82">
        <f>SUM(H24:J24)</f>
        <v>1135990</v>
      </c>
      <c r="L24" s="82">
        <f>IF(ROUND(K24,-3)&gt;G24,G24,ROUND(K24,-3))</f>
        <v>1136000</v>
      </c>
      <c r="M24" s="83">
        <f>L24/G24</f>
        <v>0.31555555555555553</v>
      </c>
      <c r="N24" s="84">
        <v>762000</v>
      </c>
      <c r="O24" s="134">
        <f>L24/N24</f>
        <v>1.4908136482939633</v>
      </c>
      <c r="P24" s="103">
        <f t="shared" si="4"/>
        <v>20309</v>
      </c>
      <c r="Q24" s="103">
        <f t="shared" si="4"/>
        <v>14808</v>
      </c>
      <c r="R24" s="85">
        <f>ROUND(J24*1.1,0)</f>
        <v>1194405</v>
      </c>
      <c r="S24" s="86">
        <f>ROUND(J24/1.1,0)</f>
        <v>987112</v>
      </c>
      <c r="T24" s="101">
        <f>L24/N24</f>
        <v>1.4908136482939633</v>
      </c>
      <c r="U24" s="102" t="e">
        <f>IF(L24=G24,100%,#REF!/L24)</f>
        <v>#REF!</v>
      </c>
      <c r="AM24" s="85"/>
    </row>
    <row r="25" spans="1:39" s="86" customFormat="1" ht="12.75">
      <c r="A25" s="142">
        <v>10</v>
      </c>
      <c r="B25" s="77">
        <v>257</v>
      </c>
      <c r="C25" s="78" t="s">
        <v>0</v>
      </c>
      <c r="D25" s="79" t="s">
        <v>1</v>
      </c>
      <c r="E25" s="77">
        <v>1</v>
      </c>
      <c r="F25" s="77"/>
      <c r="G25" s="80">
        <f>IF(E25="ĐB",5000000,IF(OR(E25="1.C",E25="1.B",E25="1.A",E25=1),3600000,IF(OR(E25="2.C",E25="2.B",E25="2.A",E25=2),2000000,IF(OR(E25="3.C",E25="3.B",E25="3.A",E25=3),1600000,IF(F25=1,1400000,IF(F25=2,900000,IF(F25=3,400000,IF(F25="ĐB",2400000,0))))))))</f>
        <v>3600000</v>
      </c>
      <c r="H25" s="81">
        <f>IF(E25="ĐB",36266,IF(E25=1,29013,IF(E25=2,21760,18133)))</f>
        <v>29013</v>
      </c>
      <c r="I25" s="81">
        <f>IF(E25="ĐB",26443,IF(E25=1,21154,IF(E25=2,15866,13221)))</f>
        <v>21154</v>
      </c>
      <c r="J25" s="87">
        <v>967457</v>
      </c>
      <c r="K25" s="82">
        <f>SUM(H25:J25)</f>
        <v>1017624</v>
      </c>
      <c r="L25" s="82">
        <f>IF(ROUND(K25,-3)&gt;G25,G25,ROUND(K25,-3))</f>
        <v>1018000</v>
      </c>
      <c r="M25" s="83">
        <f>L25/G25</f>
        <v>0.2827777777777778</v>
      </c>
      <c r="N25" s="84">
        <v>898000</v>
      </c>
      <c r="O25" s="134">
        <f>L25/N25</f>
        <v>1.133630289532294</v>
      </c>
      <c r="P25" s="103">
        <f t="shared" si="4"/>
        <v>20309</v>
      </c>
      <c r="Q25" s="103">
        <f t="shared" si="4"/>
        <v>14808</v>
      </c>
      <c r="R25" s="85">
        <f>ROUND(J25*1.1,0)</f>
        <v>1064203</v>
      </c>
      <c r="S25" s="86">
        <f>ROUND(J25/1.1,0)</f>
        <v>879506</v>
      </c>
      <c r="T25" s="101">
        <f>L25/N25</f>
        <v>1.133630289532294</v>
      </c>
      <c r="U25" s="102" t="e">
        <f>IF(L25=G25,100%,#REF!/L25)</f>
        <v>#REF!</v>
      </c>
      <c r="AM25" s="85"/>
    </row>
    <row r="26" spans="1:39" s="86" customFormat="1" ht="12.75">
      <c r="A26" s="142">
        <v>11</v>
      </c>
      <c r="B26" s="77">
        <v>260</v>
      </c>
      <c r="C26" s="78" t="s">
        <v>2</v>
      </c>
      <c r="D26" s="79" t="s">
        <v>3</v>
      </c>
      <c r="E26" s="77">
        <v>1</v>
      </c>
      <c r="F26" s="77"/>
      <c r="G26" s="80">
        <f>IF(E26="ĐB",5000000,IF(OR(E26="1.C",E26="1.B",E26="1.A",E26=1),3600000,IF(OR(E26="2.C",E26="2.B",E26="2.A",E26=2),2000000,IF(OR(E26="3.C",E26="3.B",E26="3.A",E26=3),1600000,IF(F26=1,1400000,IF(F26=2,900000,IF(F26=3,400000,IF(F26="ĐB",2400000,0))))))))</f>
        <v>3600000</v>
      </c>
      <c r="H26" s="81">
        <f>IF(E26="ĐB",36266,IF(E26=1,29013,IF(E26=2,21760,18133)))</f>
        <v>29013</v>
      </c>
      <c r="I26" s="81">
        <f>IF(E26="ĐB",26443,IF(E26=1,21154,IF(E26=2,15866,13221)))</f>
        <v>21154</v>
      </c>
      <c r="J26" s="87">
        <v>914117</v>
      </c>
      <c r="K26" s="82">
        <f>SUM(H26:J26)</f>
        <v>964284</v>
      </c>
      <c r="L26" s="82">
        <f>IF(ROUND(K26,-3)&gt;G26,G26,ROUND(K26,-3))</f>
        <v>964000</v>
      </c>
      <c r="M26" s="83">
        <f>L26/G26</f>
        <v>0.2677777777777778</v>
      </c>
      <c r="N26" s="84">
        <v>815000</v>
      </c>
      <c r="O26" s="134">
        <f>L26/N26</f>
        <v>1.1828220858895706</v>
      </c>
      <c r="P26" s="103">
        <f t="shared" si="4"/>
        <v>20309</v>
      </c>
      <c r="Q26" s="103">
        <f t="shared" si="4"/>
        <v>14808</v>
      </c>
      <c r="R26" s="85">
        <f>ROUND(J26*1.1,0)</f>
        <v>1005529</v>
      </c>
      <c r="S26" s="86">
        <f>ROUND(J26/1.1,0)</f>
        <v>831015</v>
      </c>
      <c r="T26" s="101">
        <f>L26/N26</f>
        <v>1.1828220858895706</v>
      </c>
      <c r="U26" s="102" t="e">
        <f>IF(L26=G26,100%,#REF!/L26)</f>
        <v>#REF!</v>
      </c>
      <c r="AM26" s="85"/>
    </row>
    <row r="27" spans="1:39" s="86" customFormat="1" ht="12.75">
      <c r="A27" s="142">
        <v>12</v>
      </c>
      <c r="B27" s="77">
        <v>308</v>
      </c>
      <c r="C27" s="78" t="s">
        <v>4</v>
      </c>
      <c r="D27" s="79" t="s">
        <v>5</v>
      </c>
      <c r="E27" s="77">
        <v>2</v>
      </c>
      <c r="F27" s="77"/>
      <c r="G27" s="80">
        <f>IF(E27="ĐB",5000000,IF(OR(E27="1.C",E27="1.B",E27="1.A",E27=1),3600000,IF(OR(E27="2.C",E27="2.B",E27="2.A",E27=2),2000000,IF(OR(E27="3.C",E27="3.B",E27="3.A",E27=3),1600000,IF(F27=1,1400000,IF(F27=2,900000,IF(F27=3,400000,IF(F27="ĐB",2400000,0))))))))</f>
        <v>2000000</v>
      </c>
      <c r="H27" s="81">
        <f>IF(E27="ĐB",36266,IF(E27=1,29013,IF(E27=2,21760,18133)))</f>
        <v>21760</v>
      </c>
      <c r="I27" s="81">
        <f>IF(E27="ĐB",26443,IF(E27=1,21154,IF(E27=2,15866,13221)))</f>
        <v>15866</v>
      </c>
      <c r="J27" s="87">
        <v>1405987</v>
      </c>
      <c r="K27" s="82">
        <f>SUM(H27:J27)</f>
        <v>1443613</v>
      </c>
      <c r="L27" s="82">
        <f>IF(ROUND(K27,-3)&gt;G27,G27,ROUND(K27,-3))</f>
        <v>1444000</v>
      </c>
      <c r="M27" s="83">
        <f>L27/G27</f>
        <v>0.722</v>
      </c>
      <c r="N27" s="84">
        <v>1136000</v>
      </c>
      <c r="O27" s="134">
        <f>L27/N27</f>
        <v>1.2711267605633803</v>
      </c>
      <c r="P27" s="103">
        <f t="shared" si="4"/>
        <v>15232</v>
      </c>
      <c r="Q27" s="103">
        <f t="shared" si="4"/>
        <v>11106</v>
      </c>
      <c r="R27" s="85">
        <f>ROUND(J27*1.1,0)</f>
        <v>1546586</v>
      </c>
      <c r="S27" s="86">
        <f>ROUND(J27/1.1,0)</f>
        <v>1278170</v>
      </c>
      <c r="T27" s="101">
        <f>L27/N27</f>
        <v>1.2711267605633803</v>
      </c>
      <c r="U27" s="102" t="e">
        <f>IF(L27=G27,100%,#REF!/L27)</f>
        <v>#REF!</v>
      </c>
      <c r="AM27" s="85"/>
    </row>
    <row r="28" spans="1:21" s="86" customFormat="1" ht="12.75">
      <c r="A28" s="142"/>
      <c r="B28" s="90"/>
      <c r="C28" s="93" t="s">
        <v>12</v>
      </c>
      <c r="D28" s="94" t="s">
        <v>13</v>
      </c>
      <c r="E28" s="90"/>
      <c r="F28" s="90"/>
      <c r="G28" s="80"/>
      <c r="H28" s="81"/>
      <c r="I28" s="91"/>
      <c r="J28" s="87"/>
      <c r="K28" s="82"/>
      <c r="L28" s="82"/>
      <c r="M28" s="83"/>
      <c r="N28" s="84"/>
      <c r="O28" s="135"/>
      <c r="P28" s="100"/>
      <c r="Q28" s="100"/>
      <c r="T28" s="101"/>
      <c r="U28" s="102">
        <f>IF(L28=G28,100%,#REF!/L28)</f>
        <v>1</v>
      </c>
    </row>
    <row r="29" spans="1:39" s="86" customFormat="1" ht="12.75">
      <c r="A29" s="142">
        <v>13</v>
      </c>
      <c r="B29" s="77">
        <v>438</v>
      </c>
      <c r="C29" s="78" t="s">
        <v>14</v>
      </c>
      <c r="D29" s="79" t="s">
        <v>15</v>
      </c>
      <c r="E29" s="88">
        <v>2</v>
      </c>
      <c r="F29" s="88"/>
      <c r="G29" s="80">
        <f>IF(E29="ĐB",5000000,IF(OR(E29="1.C",E29="1.B",E29="1.A",E29=1),3600000,IF(OR(E29="2.C",E29="2.B",E29="2.A",E29=2),2000000,IF(OR(E29="3.C",E29="3.B",E29="3.A",E29=3),1600000,IF(F29=1,1400000,IF(F29=2,900000,IF(F29=3,400000,IF(F29="ĐB",2400000,0))))))))</f>
        <v>2000000</v>
      </c>
      <c r="H29" s="81">
        <f>IF(E29="ĐB",36266,IF(E29=1,29013,IF(E29=2,21760,18133)))</f>
        <v>21760</v>
      </c>
      <c r="I29" s="81">
        <f>IF(E29="ĐB",26443,IF(E29=1,21154,IF(E29=2,15866,13221)))</f>
        <v>15866</v>
      </c>
      <c r="J29" s="87">
        <v>1536299</v>
      </c>
      <c r="K29" s="82">
        <f>SUM(H29:J29)</f>
        <v>1573925</v>
      </c>
      <c r="L29" s="82">
        <f>IF(ROUND(K29,-3)&gt;G29,G29,ROUND(K29,-3))</f>
        <v>1574000</v>
      </c>
      <c r="M29" s="83">
        <f>L29/G29</f>
        <v>0.787</v>
      </c>
      <c r="N29" s="84">
        <v>1275000</v>
      </c>
      <c r="O29" s="134">
        <f>L29/N29</f>
        <v>1.2345098039215687</v>
      </c>
      <c r="P29" s="103">
        <f aca="true" t="shared" si="5" ref="P29:Q31">ROUND(H29*70%,0)</f>
        <v>15232</v>
      </c>
      <c r="Q29" s="103">
        <f t="shared" si="5"/>
        <v>11106</v>
      </c>
      <c r="R29" s="85">
        <f>ROUND(J29*1.1,0)</f>
        <v>1689929</v>
      </c>
      <c r="S29" s="86">
        <f>ROUND(J29/1.1,0)</f>
        <v>1396635</v>
      </c>
      <c r="T29" s="101">
        <f>L29/N29</f>
        <v>1.2345098039215687</v>
      </c>
      <c r="U29" s="102" t="e">
        <f>IF(L29=G29,100%,#REF!/L29)</f>
        <v>#REF!</v>
      </c>
      <c r="AM29" s="85"/>
    </row>
    <row r="30" spans="1:39" s="86" customFormat="1" ht="12.75">
      <c r="A30" s="142">
        <v>14</v>
      </c>
      <c r="B30" s="77">
        <v>440</v>
      </c>
      <c r="C30" s="78" t="s">
        <v>16</v>
      </c>
      <c r="D30" s="79" t="s">
        <v>17</v>
      </c>
      <c r="E30" s="88">
        <v>2</v>
      </c>
      <c r="F30" s="88"/>
      <c r="G30" s="80">
        <f>IF(E30="ĐB",5000000,IF(OR(E30="1.C",E30="1.B",E30="1.A",E30=1),3600000,IF(OR(E30="2.C",E30="2.B",E30="2.A",E30=2),2000000,IF(OR(E30="3.C",E30="3.B",E30="3.A",E30=3),1600000,IF(F30=1,1400000,IF(F30=2,900000,IF(F30=3,400000,IF(F30="ĐB",2400000,0))))))))</f>
        <v>2000000</v>
      </c>
      <c r="H30" s="81">
        <f>IF(E30="ĐB",36266,IF(E30=1,29013,IF(E30=2,21760,18133)))</f>
        <v>21760</v>
      </c>
      <c r="I30" s="81">
        <f>IF(E30="ĐB",26443,IF(E30=1,21154,IF(E30=2,15866,13221)))</f>
        <v>15866</v>
      </c>
      <c r="J30" s="87">
        <v>1315318</v>
      </c>
      <c r="K30" s="82">
        <f>SUM(H30:J30)</f>
        <v>1352944</v>
      </c>
      <c r="L30" s="82">
        <f>IF(ROUND(K30,-3)&gt;G30,G30,ROUND(K30,-3))</f>
        <v>1353000</v>
      </c>
      <c r="M30" s="83">
        <f>L30/G30</f>
        <v>0.6765</v>
      </c>
      <c r="N30" s="84">
        <v>1275000</v>
      </c>
      <c r="O30" s="134">
        <f>L30/N30</f>
        <v>1.0611764705882354</v>
      </c>
      <c r="P30" s="103">
        <f t="shared" si="5"/>
        <v>15232</v>
      </c>
      <c r="Q30" s="103">
        <f t="shared" si="5"/>
        <v>11106</v>
      </c>
      <c r="R30" s="85">
        <f>ROUND(J30*1.1,0)</f>
        <v>1446850</v>
      </c>
      <c r="S30" s="86">
        <f>ROUND(J30/1.1,0)</f>
        <v>1195744</v>
      </c>
      <c r="T30" s="101">
        <f>L30/N30</f>
        <v>1.0611764705882354</v>
      </c>
      <c r="U30" s="102" t="e">
        <f>IF(L30=G30,100%,#REF!/L30)</f>
        <v>#REF!</v>
      </c>
      <c r="AM30" s="85"/>
    </row>
    <row r="31" spans="1:39" s="86" customFormat="1" ht="12.75">
      <c r="A31" s="144">
        <v>15</v>
      </c>
      <c r="B31" s="77">
        <v>444</v>
      </c>
      <c r="C31" s="78" t="s">
        <v>18</v>
      </c>
      <c r="D31" s="79" t="s">
        <v>19</v>
      </c>
      <c r="E31" s="88">
        <v>2</v>
      </c>
      <c r="F31" s="88"/>
      <c r="G31" s="80">
        <f>IF(E31="ĐB",5000000,IF(OR(E31="1.C",E31="1.B",E31="1.A",E31=1),3600000,IF(OR(E31="2.C",E31="2.B",E31="2.A",E31=2),2000000,IF(OR(E31="3.C",E31="3.B",E31="3.A",E31=3),1600000,IF(F31=1,1400000,IF(F31=2,900000,IF(F31=3,400000,IF(F31="ĐB",2400000,0))))))))</f>
        <v>2000000</v>
      </c>
      <c r="H31" s="81">
        <f>IF(E31="ĐB",36266,IF(E31=1,29013,IF(E31=2,21760,18133)))</f>
        <v>21760</v>
      </c>
      <c r="I31" s="81">
        <f>IF(E31="ĐB",26443,IF(E31=1,21154,IF(E31=2,15866,13221)))</f>
        <v>15866</v>
      </c>
      <c r="J31" s="87">
        <v>965841</v>
      </c>
      <c r="K31" s="82">
        <f>SUM(H31:J31)</f>
        <v>1003467</v>
      </c>
      <c r="L31" s="82">
        <f>IF(ROUND(K31,-3)&gt;G31,G31,ROUND(K31,-3))</f>
        <v>1003000</v>
      </c>
      <c r="M31" s="83">
        <f>L31/G31</f>
        <v>0.5015</v>
      </c>
      <c r="N31" s="84">
        <v>985000</v>
      </c>
      <c r="O31" s="134">
        <f>L31/N31</f>
        <v>1.0182741116751268</v>
      </c>
      <c r="P31" s="103">
        <f t="shared" si="5"/>
        <v>15232</v>
      </c>
      <c r="Q31" s="103">
        <f t="shared" si="5"/>
        <v>11106</v>
      </c>
      <c r="R31" s="85">
        <f>ROUND(J31*1.1,0)</f>
        <v>1062425</v>
      </c>
      <c r="S31" s="86">
        <f>ROUND(J31/1.1,0)</f>
        <v>878037</v>
      </c>
      <c r="T31" s="101">
        <f>L31/N31</f>
        <v>1.0182741116751268</v>
      </c>
      <c r="U31" s="102" t="e">
        <f>IF(L31=G31,100%,#REF!/L31)</f>
        <v>#REF!</v>
      </c>
      <c r="AM31" s="85"/>
    </row>
    <row r="32" spans="1:38" s="86" customFormat="1" ht="12.75">
      <c r="A32" s="145"/>
      <c r="B32" s="96"/>
      <c r="C32" s="97"/>
      <c r="D32" s="96" t="s">
        <v>116</v>
      </c>
      <c r="E32" s="98">
        <f>COUNTA(E10:E31)</f>
        <v>15</v>
      </c>
      <c r="F32" s="98">
        <f aca="true" t="shared" si="6" ref="F32:L32">COUNT(F12:F31)</f>
        <v>0</v>
      </c>
      <c r="G32" s="98">
        <f t="shared" si="6"/>
        <v>15</v>
      </c>
      <c r="H32" s="98">
        <f t="shared" si="6"/>
        <v>15</v>
      </c>
      <c r="I32" s="98">
        <f t="shared" si="6"/>
        <v>15</v>
      </c>
      <c r="J32" s="98">
        <f t="shared" si="6"/>
        <v>15</v>
      </c>
      <c r="K32" s="98">
        <f t="shared" si="6"/>
        <v>15</v>
      </c>
      <c r="L32" s="98">
        <f t="shared" si="6"/>
        <v>15</v>
      </c>
      <c r="M32" s="98">
        <f>COUNT(M12:M31)</f>
        <v>15</v>
      </c>
      <c r="N32" s="98">
        <f>COUNT(N12:N31)</f>
        <v>15</v>
      </c>
      <c r="O32" s="98">
        <f>COUNT(O12:O31)</f>
        <v>15</v>
      </c>
      <c r="P32" s="20">
        <f aca="true" t="shared" si="7" ref="P32:U32">COUNT(P10:P31)</f>
        <v>15</v>
      </c>
      <c r="Q32" s="20">
        <f t="shared" si="7"/>
        <v>15</v>
      </c>
      <c r="R32" s="20">
        <f t="shared" si="7"/>
        <v>15</v>
      </c>
      <c r="S32" s="20">
        <f t="shared" si="7"/>
        <v>15</v>
      </c>
      <c r="T32" s="65">
        <f t="shared" si="7"/>
        <v>15</v>
      </c>
      <c r="U32" s="64">
        <f t="shared" si="7"/>
        <v>8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</sheetData>
  <sheetProtection/>
  <autoFilter ref="AG1:AG27"/>
  <mergeCells count="20">
    <mergeCell ref="F7:F8"/>
    <mergeCell ref="N7:N8"/>
    <mergeCell ref="O7:O8"/>
    <mergeCell ref="U7:U8"/>
    <mergeCell ref="A7:A8"/>
    <mergeCell ref="B4:C4"/>
    <mergeCell ref="D5:M5"/>
    <mergeCell ref="N6:O6"/>
    <mergeCell ref="B7:B8"/>
    <mergeCell ref="C7:C8"/>
    <mergeCell ref="A6:D6"/>
    <mergeCell ref="D3:M3"/>
    <mergeCell ref="D1:M2"/>
    <mergeCell ref="L7:L8"/>
    <mergeCell ref="D4:M4"/>
    <mergeCell ref="G7:G8"/>
    <mergeCell ref="H7:K7"/>
    <mergeCell ref="M7:M8"/>
    <mergeCell ref="D7:D8"/>
    <mergeCell ref="E7:E8"/>
  </mergeCells>
  <printOptions/>
  <pageMargins left="0" right="0" top="0.25" bottom="0.25" header="0.3" footer="0.3"/>
  <pageSetup horizontalDpi="600" verticalDpi="600" orientation="landscape" paperSize="9" scale="95" r:id="rId1"/>
  <headerFooter>
    <oddFooter>&amp;RPHỤ LỤC 3: 15 DVKT TĂNG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5">
      <selection activeCell="D34" sqref="D34"/>
    </sheetView>
  </sheetViews>
  <sheetFormatPr defaultColWidth="11.625" defaultRowHeight="15.75"/>
  <cols>
    <col min="1" max="1" width="4.125" style="27" customWidth="1"/>
    <col min="2" max="2" width="3.75390625" style="25" bestFit="1" customWidth="1"/>
    <col min="3" max="3" width="6.25390625" style="27" bestFit="1" customWidth="1"/>
    <col min="4" max="4" width="52.00390625" style="27" customWidth="1"/>
    <col min="5" max="5" width="8.625" style="50" bestFit="1" customWidth="1"/>
    <col min="6" max="6" width="6.875" style="31" bestFit="1" customWidth="1"/>
    <col min="7" max="7" width="7.875" style="31" bestFit="1" customWidth="1"/>
    <col min="8" max="8" width="9.875" style="69" customWidth="1"/>
    <col min="9" max="9" width="9.25390625" style="32" bestFit="1" customWidth="1"/>
    <col min="10" max="10" width="8.75390625" style="53" bestFit="1" customWidth="1"/>
    <col min="11" max="11" width="7.25390625" style="33" bestFit="1" customWidth="1"/>
    <col min="12" max="12" width="9.25390625" style="25" bestFit="1" customWidth="1"/>
    <col min="13" max="13" width="8.125" style="54" customWidth="1"/>
    <col min="14" max="30" width="11.625" style="27" customWidth="1"/>
    <col min="31" max="16384" width="11.625" style="27" customWidth="1"/>
  </cols>
  <sheetData>
    <row r="1" spans="3:11" ht="18.75">
      <c r="C1" s="26"/>
      <c r="D1" s="175" t="s">
        <v>124</v>
      </c>
      <c r="E1" s="175"/>
      <c r="F1" s="175"/>
      <c r="G1" s="175"/>
      <c r="H1" s="175"/>
      <c r="I1" s="175"/>
      <c r="J1" s="175"/>
      <c r="K1" s="175"/>
    </row>
    <row r="2" spans="3:11" ht="18.75">
      <c r="C2" s="26"/>
      <c r="D2" s="164" t="s">
        <v>126</v>
      </c>
      <c r="E2" s="164"/>
      <c r="F2" s="164"/>
      <c r="G2" s="164"/>
      <c r="H2" s="164"/>
      <c r="I2" s="164"/>
      <c r="J2" s="164"/>
      <c r="K2" s="164"/>
    </row>
    <row r="3" spans="2:11" ht="12" customHeight="1">
      <c r="B3" s="176" t="s">
        <v>6</v>
      </c>
      <c r="C3" s="176"/>
      <c r="D3" s="177"/>
      <c r="E3" s="177"/>
      <c r="F3" s="177"/>
      <c r="G3" s="177"/>
      <c r="H3" s="177"/>
      <c r="I3" s="177"/>
      <c r="J3" s="177"/>
      <c r="K3" s="177"/>
    </row>
    <row r="4" spans="3:12" ht="15">
      <c r="C4" s="28"/>
      <c r="D4" s="177" t="s">
        <v>119</v>
      </c>
      <c r="E4" s="177"/>
      <c r="F4" s="177"/>
      <c r="G4" s="177"/>
      <c r="H4" s="177"/>
      <c r="I4" s="177"/>
      <c r="J4" s="177"/>
      <c r="K4" s="177"/>
      <c r="L4" s="177"/>
    </row>
    <row r="5" spans="1:13" ht="15">
      <c r="A5" s="172" t="s">
        <v>122</v>
      </c>
      <c r="B5" s="172"/>
      <c r="C5" s="172"/>
      <c r="D5" s="172"/>
      <c r="E5" s="29"/>
      <c r="F5" s="30"/>
      <c r="J5" s="51"/>
      <c r="L5" s="161" t="s">
        <v>67</v>
      </c>
      <c r="M5" s="161"/>
    </row>
    <row r="6" spans="1:13" s="66" customFormat="1" ht="13.5" customHeight="1">
      <c r="A6" s="165" t="s">
        <v>7</v>
      </c>
      <c r="B6" s="178" t="s">
        <v>118</v>
      </c>
      <c r="C6" s="178" t="s">
        <v>68</v>
      </c>
      <c r="D6" s="179" t="s">
        <v>69</v>
      </c>
      <c r="E6" s="170" t="s">
        <v>70</v>
      </c>
      <c r="F6" s="168" t="s">
        <v>8</v>
      </c>
      <c r="G6" s="168"/>
      <c r="H6" s="168"/>
      <c r="I6" s="171"/>
      <c r="J6" s="166" t="s">
        <v>71</v>
      </c>
      <c r="K6" s="168" t="s">
        <v>72</v>
      </c>
      <c r="L6" s="173" t="s">
        <v>73</v>
      </c>
      <c r="M6" s="174" t="s">
        <v>106</v>
      </c>
    </row>
    <row r="7" spans="1:13" s="66" customFormat="1" ht="67.5" customHeight="1">
      <c r="A7" s="165"/>
      <c r="B7" s="178"/>
      <c r="C7" s="178"/>
      <c r="D7" s="179"/>
      <c r="E7" s="170"/>
      <c r="F7" s="118" t="s">
        <v>74</v>
      </c>
      <c r="G7" s="118" t="s">
        <v>10</v>
      </c>
      <c r="H7" s="119" t="s">
        <v>114</v>
      </c>
      <c r="I7" s="120" t="s">
        <v>75</v>
      </c>
      <c r="J7" s="167"/>
      <c r="K7" s="169"/>
      <c r="L7" s="173"/>
      <c r="M7" s="174"/>
    </row>
    <row r="8" spans="1:13" s="66" customFormat="1" ht="26.25" customHeight="1">
      <c r="A8" s="115" t="s">
        <v>28</v>
      </c>
      <c r="B8" s="67" t="s">
        <v>29</v>
      </c>
      <c r="C8" s="67" t="s">
        <v>30</v>
      </c>
      <c r="D8" s="68" t="s">
        <v>31</v>
      </c>
      <c r="E8" s="34">
        <v>1</v>
      </c>
      <c r="F8" s="34">
        <v>2</v>
      </c>
      <c r="G8" s="34">
        <v>3</v>
      </c>
      <c r="H8" s="70">
        <v>4</v>
      </c>
      <c r="I8" s="34" t="s">
        <v>33</v>
      </c>
      <c r="J8" s="34">
        <v>6</v>
      </c>
      <c r="K8" s="34" t="s">
        <v>34</v>
      </c>
      <c r="L8" s="35">
        <v>8</v>
      </c>
      <c r="M8" s="117" t="s">
        <v>35</v>
      </c>
    </row>
    <row r="9" spans="1:13" s="113" customFormat="1" ht="11.25" customHeight="1">
      <c r="A9" s="146"/>
      <c r="B9" s="104"/>
      <c r="C9" s="105"/>
      <c r="D9" s="114"/>
      <c r="E9" s="121"/>
      <c r="F9" s="72"/>
      <c r="G9" s="71"/>
      <c r="H9" s="71"/>
      <c r="I9" s="109"/>
      <c r="J9" s="122"/>
      <c r="K9" s="111"/>
      <c r="L9" s="73"/>
      <c r="M9" s="112"/>
    </row>
    <row r="10" spans="1:13" s="127" customFormat="1" ht="14.25">
      <c r="A10" s="124"/>
      <c r="B10" s="123"/>
      <c r="C10" s="124"/>
      <c r="D10" s="125" t="s">
        <v>76</v>
      </c>
      <c r="E10" s="125"/>
      <c r="F10" s="126"/>
      <c r="G10" s="73"/>
      <c r="H10" s="73"/>
      <c r="I10" s="109"/>
      <c r="J10" s="122"/>
      <c r="K10" s="132">
        <f>SUM(K12:K33)/K35</f>
        <v>0.7502961777611183</v>
      </c>
      <c r="L10" s="73"/>
      <c r="M10" s="130">
        <f>SUM(M12:M33)/M35</f>
        <v>1.7510006681035104</v>
      </c>
    </row>
    <row r="11" spans="1:13" s="127" customFormat="1" ht="14.25">
      <c r="A11" s="124"/>
      <c r="B11" s="123"/>
      <c r="C11" s="124" t="s">
        <v>77</v>
      </c>
      <c r="D11" s="128" t="s">
        <v>78</v>
      </c>
      <c r="E11" s="129"/>
      <c r="F11" s="126"/>
      <c r="G11" s="73"/>
      <c r="H11" s="73"/>
      <c r="I11" s="109"/>
      <c r="J11" s="122"/>
      <c r="K11" s="111"/>
      <c r="L11" s="73"/>
      <c r="M11" s="112"/>
    </row>
    <row r="12" spans="1:13" s="113" customFormat="1" ht="15">
      <c r="A12" s="105">
        <v>1</v>
      </c>
      <c r="B12" s="104">
        <v>77</v>
      </c>
      <c r="C12" s="105">
        <v>1</v>
      </c>
      <c r="D12" s="106" t="s">
        <v>79</v>
      </c>
      <c r="E12" s="107">
        <v>64000</v>
      </c>
      <c r="F12" s="108">
        <v>6044</v>
      </c>
      <c r="G12" s="74">
        <v>4513</v>
      </c>
      <c r="H12" s="71">
        <v>48350</v>
      </c>
      <c r="I12" s="109">
        <f>SUM(F12:H12)</f>
        <v>58907</v>
      </c>
      <c r="J12" s="110">
        <f>IF(ROUND(I12,-3)&gt;E12,E12,ROUND(I12,-3))</f>
        <v>59000</v>
      </c>
      <c r="K12" s="111">
        <f>J12/E12</f>
        <v>0.921875</v>
      </c>
      <c r="L12" s="73">
        <v>36000</v>
      </c>
      <c r="M12" s="133">
        <f>(J12/L12)</f>
        <v>1.6388888888888888</v>
      </c>
    </row>
    <row r="13" spans="1:13" s="113" customFormat="1" ht="15">
      <c r="A13" s="105">
        <v>2</v>
      </c>
      <c r="B13" s="104">
        <v>83</v>
      </c>
      <c r="C13" s="105">
        <v>8</v>
      </c>
      <c r="D13" s="106" t="s">
        <v>80</v>
      </c>
      <c r="E13" s="107">
        <v>54000</v>
      </c>
      <c r="F13" s="108">
        <v>6044</v>
      </c>
      <c r="G13" s="74">
        <v>4513</v>
      </c>
      <c r="H13" s="71">
        <v>81199</v>
      </c>
      <c r="I13" s="109">
        <f>SUM(F13:H13)</f>
        <v>91756</v>
      </c>
      <c r="J13" s="110">
        <f>IF(ROUND(I13,-3)&gt;E13,E13,ROUND(I13,-3))</f>
        <v>54000</v>
      </c>
      <c r="K13" s="111">
        <f>J13/E13</f>
        <v>1</v>
      </c>
      <c r="L13" s="73">
        <v>27000</v>
      </c>
      <c r="M13" s="133">
        <f>(J13/L13)</f>
        <v>2</v>
      </c>
    </row>
    <row r="14" spans="1:13" s="113" customFormat="1" ht="15">
      <c r="A14" s="105">
        <v>3</v>
      </c>
      <c r="B14" s="104">
        <v>107</v>
      </c>
      <c r="C14" s="105">
        <v>41</v>
      </c>
      <c r="D14" s="106" t="s">
        <v>81</v>
      </c>
      <c r="E14" s="107">
        <v>420000</v>
      </c>
      <c r="F14" s="108">
        <v>6044</v>
      </c>
      <c r="G14" s="74">
        <v>4513</v>
      </c>
      <c r="H14" s="71">
        <v>318948</v>
      </c>
      <c r="I14" s="109">
        <f>SUM(F14:H14)</f>
        <v>329505</v>
      </c>
      <c r="J14" s="110">
        <f>IF(ROUND(I14,-3)&gt;E14,E14,ROUND(I14,-3))</f>
        <v>330000</v>
      </c>
      <c r="K14" s="111">
        <f>J14/E14</f>
        <v>0.7857142857142857</v>
      </c>
      <c r="L14" s="73">
        <v>203000</v>
      </c>
      <c r="M14" s="133">
        <f>(J14/L14)</f>
        <v>1.625615763546798</v>
      </c>
    </row>
    <row r="15" spans="1:13" s="113" customFormat="1" ht="10.5" customHeight="1">
      <c r="A15" s="105"/>
      <c r="B15" s="104"/>
      <c r="C15" s="105"/>
      <c r="D15" s="106"/>
      <c r="E15" s="121"/>
      <c r="F15" s="72"/>
      <c r="G15" s="71"/>
      <c r="H15" s="71"/>
      <c r="I15" s="109"/>
      <c r="J15" s="110"/>
      <c r="K15" s="111"/>
      <c r="L15" s="74"/>
      <c r="M15" s="133"/>
    </row>
    <row r="16" spans="1:13" s="127" customFormat="1" ht="17.25" customHeight="1">
      <c r="A16" s="124"/>
      <c r="B16" s="123"/>
      <c r="C16" s="124" t="s">
        <v>82</v>
      </c>
      <c r="D16" s="128" t="s">
        <v>83</v>
      </c>
      <c r="E16" s="129"/>
      <c r="F16" s="72"/>
      <c r="G16" s="71"/>
      <c r="H16" s="71"/>
      <c r="I16" s="109"/>
      <c r="J16" s="110"/>
      <c r="K16" s="111"/>
      <c r="L16" s="74"/>
      <c r="M16" s="133"/>
    </row>
    <row r="17" spans="1:13" s="127" customFormat="1" ht="14.25">
      <c r="A17" s="124"/>
      <c r="B17" s="123"/>
      <c r="C17" s="124" t="s">
        <v>84</v>
      </c>
      <c r="D17" s="128" t="s">
        <v>85</v>
      </c>
      <c r="E17" s="129"/>
      <c r="F17" s="72"/>
      <c r="G17" s="71"/>
      <c r="H17" s="71"/>
      <c r="I17" s="109"/>
      <c r="J17" s="110"/>
      <c r="K17" s="111"/>
      <c r="L17" s="74"/>
      <c r="M17" s="133"/>
    </row>
    <row r="18" spans="1:13" s="113" customFormat="1" ht="15">
      <c r="A18" s="105">
        <v>4</v>
      </c>
      <c r="B18" s="104">
        <v>146</v>
      </c>
      <c r="C18" s="105">
        <v>16</v>
      </c>
      <c r="D18" s="106" t="s">
        <v>86</v>
      </c>
      <c r="E18" s="107">
        <v>80000</v>
      </c>
      <c r="F18" s="108">
        <v>6044</v>
      </c>
      <c r="G18" s="74">
        <v>4513</v>
      </c>
      <c r="H18" s="71">
        <v>52942</v>
      </c>
      <c r="I18" s="109">
        <f>SUM(F18:H18)</f>
        <v>63499</v>
      </c>
      <c r="J18" s="110">
        <f>IF(ROUND(I18,-3)&gt;E18,E18,ROUND(I18,-3))</f>
        <v>63000</v>
      </c>
      <c r="K18" s="111">
        <f>J18/E18</f>
        <v>0.7875</v>
      </c>
      <c r="L18" s="73">
        <v>32000</v>
      </c>
      <c r="M18" s="133">
        <f>(J18/L18)</f>
        <v>1.96875</v>
      </c>
    </row>
    <row r="19" spans="1:13" s="127" customFormat="1" ht="14.25">
      <c r="A19" s="124"/>
      <c r="B19" s="123"/>
      <c r="C19" s="124" t="s">
        <v>87</v>
      </c>
      <c r="D19" s="128" t="s">
        <v>88</v>
      </c>
      <c r="E19" s="129"/>
      <c r="F19" s="126"/>
      <c r="G19" s="74"/>
      <c r="H19" s="71"/>
      <c r="I19" s="109"/>
      <c r="J19" s="110"/>
      <c r="K19" s="111"/>
      <c r="L19" s="73"/>
      <c r="M19" s="133"/>
    </row>
    <row r="20" spans="1:13" s="113" customFormat="1" ht="15">
      <c r="A20" s="105">
        <v>5</v>
      </c>
      <c r="B20" s="104">
        <v>176</v>
      </c>
      <c r="C20" s="105">
        <v>12</v>
      </c>
      <c r="D20" s="114" t="s">
        <v>89</v>
      </c>
      <c r="E20" s="107">
        <v>1550000</v>
      </c>
      <c r="F20" s="72">
        <v>18133</v>
      </c>
      <c r="G20" s="71">
        <v>13221</v>
      </c>
      <c r="H20" s="71">
        <v>1188969</v>
      </c>
      <c r="I20" s="109">
        <f>SUM(F20:H20)</f>
        <v>1220323</v>
      </c>
      <c r="J20" s="110">
        <f>IF(ROUND(I20,-3)&gt;E20,E20,ROUND(I20,-3))</f>
        <v>1220000</v>
      </c>
      <c r="K20" s="111">
        <f>J20/E20</f>
        <v>0.7870967741935484</v>
      </c>
      <c r="L20" s="73">
        <v>907000</v>
      </c>
      <c r="M20" s="133">
        <f>(J20/L20)</f>
        <v>1.3450937155457552</v>
      </c>
    </row>
    <row r="21" spans="1:13" s="113" customFormat="1" ht="15">
      <c r="A21" s="105">
        <v>6</v>
      </c>
      <c r="B21" s="104">
        <v>178</v>
      </c>
      <c r="C21" s="105">
        <v>13</v>
      </c>
      <c r="D21" s="114" t="s">
        <v>90</v>
      </c>
      <c r="E21" s="107">
        <v>1600000</v>
      </c>
      <c r="F21" s="72">
        <v>18133</v>
      </c>
      <c r="G21" s="71">
        <v>13221</v>
      </c>
      <c r="H21" s="71">
        <v>1141850</v>
      </c>
      <c r="I21" s="109">
        <f>SUM(F21:H21)</f>
        <v>1173204</v>
      </c>
      <c r="J21" s="110">
        <f>IF(ROUND(I21,-3)&gt;E21,E21,ROUND(I21,-3))</f>
        <v>1173000</v>
      </c>
      <c r="K21" s="111">
        <f>J21/E21</f>
        <v>0.733125</v>
      </c>
      <c r="L21" s="73">
        <v>962000</v>
      </c>
      <c r="M21" s="133">
        <f>(J21/L21)</f>
        <v>1.2193347193347193</v>
      </c>
    </row>
    <row r="22" spans="1:13" s="127" customFormat="1" ht="14.25">
      <c r="A22" s="124"/>
      <c r="B22" s="123"/>
      <c r="C22" s="124" t="s">
        <v>91</v>
      </c>
      <c r="D22" s="128" t="s">
        <v>92</v>
      </c>
      <c r="E22" s="129"/>
      <c r="F22" s="126"/>
      <c r="G22" s="73"/>
      <c r="H22" s="71"/>
      <c r="I22" s="109"/>
      <c r="J22" s="110"/>
      <c r="K22" s="111"/>
      <c r="L22" s="73"/>
      <c r="M22" s="133"/>
    </row>
    <row r="23" spans="1:13" s="127" customFormat="1" ht="14.25">
      <c r="A23" s="124"/>
      <c r="B23" s="123"/>
      <c r="C23" s="124" t="s">
        <v>93</v>
      </c>
      <c r="D23" s="128" t="s">
        <v>94</v>
      </c>
      <c r="E23" s="129"/>
      <c r="F23" s="126"/>
      <c r="G23" s="73"/>
      <c r="H23" s="71"/>
      <c r="I23" s="109"/>
      <c r="J23" s="122"/>
      <c r="K23" s="111"/>
      <c r="L23" s="73"/>
      <c r="M23" s="133"/>
    </row>
    <row r="24" spans="1:13" s="113" customFormat="1" ht="15">
      <c r="A24" s="105">
        <v>7</v>
      </c>
      <c r="B24" s="38">
        <v>228</v>
      </c>
      <c r="C24" s="39">
        <v>10</v>
      </c>
      <c r="D24" s="40" t="s">
        <v>95</v>
      </c>
      <c r="E24" s="37">
        <v>190000</v>
      </c>
      <c r="F24" s="108">
        <v>6044</v>
      </c>
      <c r="G24" s="74">
        <v>4513</v>
      </c>
      <c r="H24" s="71">
        <v>73375</v>
      </c>
      <c r="I24" s="109">
        <f>SUM(F24:H24)</f>
        <v>83932</v>
      </c>
      <c r="J24" s="110">
        <f>IF(ROUND(I24,-3)&gt;E24,E24,ROUND(I24,-3))</f>
        <v>84000</v>
      </c>
      <c r="K24" s="111">
        <f>J24/E24</f>
        <v>0.4421052631578947</v>
      </c>
      <c r="L24" s="36">
        <v>78000</v>
      </c>
      <c r="M24" s="133">
        <f>(J24/L24)</f>
        <v>1.0769230769230769</v>
      </c>
    </row>
    <row r="25" spans="1:13" s="113" customFormat="1" ht="15">
      <c r="A25" s="105">
        <v>8</v>
      </c>
      <c r="B25" s="38">
        <v>229</v>
      </c>
      <c r="C25" s="39">
        <v>11</v>
      </c>
      <c r="D25" s="40" t="s">
        <v>96</v>
      </c>
      <c r="E25" s="37">
        <v>250000</v>
      </c>
      <c r="F25" s="108">
        <v>6044</v>
      </c>
      <c r="G25" s="74">
        <v>4513</v>
      </c>
      <c r="H25" s="71">
        <v>208818</v>
      </c>
      <c r="I25" s="109">
        <f>SUM(F25:H25)</f>
        <v>219375</v>
      </c>
      <c r="J25" s="110">
        <f>IF(ROUND(I25,-3)&gt;E25,E25,ROUND(I25,-3))</f>
        <v>219000</v>
      </c>
      <c r="K25" s="111">
        <f>J25/E25</f>
        <v>0.876</v>
      </c>
      <c r="L25" s="36">
        <v>86000</v>
      </c>
      <c r="M25" s="133">
        <f>(J25/L25)</f>
        <v>2.546511627906977</v>
      </c>
    </row>
    <row r="26" spans="1:13" s="113" customFormat="1" ht="12" customHeight="1">
      <c r="A26" s="105"/>
      <c r="B26" s="104"/>
      <c r="C26" s="105"/>
      <c r="D26" s="106"/>
      <c r="E26" s="121"/>
      <c r="F26" s="72"/>
      <c r="G26" s="71"/>
      <c r="H26" s="71"/>
      <c r="I26" s="109"/>
      <c r="J26" s="122"/>
      <c r="K26" s="111"/>
      <c r="L26" s="73"/>
      <c r="M26" s="133"/>
    </row>
    <row r="27" spans="1:13" s="127" customFormat="1" ht="14.25">
      <c r="A27" s="124"/>
      <c r="B27" s="123"/>
      <c r="C27" s="124" t="s">
        <v>97</v>
      </c>
      <c r="D27" s="128" t="s">
        <v>98</v>
      </c>
      <c r="E27" s="129"/>
      <c r="F27" s="126"/>
      <c r="G27" s="73"/>
      <c r="H27" s="71"/>
      <c r="I27" s="109"/>
      <c r="J27" s="122"/>
      <c r="K27" s="111"/>
      <c r="L27" s="73"/>
      <c r="M27" s="133"/>
    </row>
    <row r="28" spans="1:13" s="127" customFormat="1" ht="14.25">
      <c r="A28" s="124"/>
      <c r="B28" s="123"/>
      <c r="C28" s="124" t="s">
        <v>99</v>
      </c>
      <c r="D28" s="128" t="s">
        <v>100</v>
      </c>
      <c r="E28" s="129"/>
      <c r="F28" s="126"/>
      <c r="G28" s="73"/>
      <c r="H28" s="71"/>
      <c r="I28" s="109"/>
      <c r="J28" s="122"/>
      <c r="K28" s="111"/>
      <c r="L28" s="73"/>
      <c r="M28" s="133"/>
    </row>
    <row r="29" spans="1:13" s="113" customFormat="1" ht="18" customHeight="1">
      <c r="A29" s="105">
        <v>9</v>
      </c>
      <c r="B29" s="104">
        <v>240</v>
      </c>
      <c r="C29" s="105">
        <v>11</v>
      </c>
      <c r="D29" s="106" t="s">
        <v>101</v>
      </c>
      <c r="E29" s="107">
        <v>55000</v>
      </c>
      <c r="F29" s="108">
        <v>71</v>
      </c>
      <c r="G29" s="71">
        <v>103</v>
      </c>
      <c r="H29" s="71">
        <v>25230</v>
      </c>
      <c r="I29" s="109">
        <f>SUM(F29:H29)</f>
        <v>25404</v>
      </c>
      <c r="J29" s="110">
        <f>IF(ROUND(I29,-3)&gt;E29,E29,ROUND(I29,-3))</f>
        <v>25000</v>
      </c>
      <c r="K29" s="111">
        <f>J29/E29</f>
        <v>0.45454545454545453</v>
      </c>
      <c r="L29" s="73">
        <v>10000</v>
      </c>
      <c r="M29" s="133">
        <f>(J29/L29)</f>
        <v>2.5</v>
      </c>
    </row>
    <row r="30" spans="1:13" s="127" customFormat="1" ht="14.25">
      <c r="A30" s="124"/>
      <c r="B30" s="123"/>
      <c r="C30" s="124"/>
      <c r="D30" s="128" t="s">
        <v>102</v>
      </c>
      <c r="E30" s="129"/>
      <c r="F30" s="108"/>
      <c r="G30" s="71"/>
      <c r="H30" s="71"/>
      <c r="I30" s="109"/>
      <c r="J30" s="122"/>
      <c r="K30" s="111"/>
      <c r="L30" s="73"/>
      <c r="M30" s="133"/>
    </row>
    <row r="31" spans="1:13" s="127" customFormat="1" ht="45" customHeight="1">
      <c r="A31" s="124"/>
      <c r="B31" s="123"/>
      <c r="C31" s="124" t="s">
        <v>103</v>
      </c>
      <c r="D31" s="131" t="s">
        <v>104</v>
      </c>
      <c r="E31" s="129"/>
      <c r="F31" s="108"/>
      <c r="G31" s="71"/>
      <c r="H31" s="71"/>
      <c r="I31" s="109"/>
      <c r="J31" s="122"/>
      <c r="K31" s="111"/>
      <c r="L31" s="73"/>
      <c r="M31" s="133"/>
    </row>
    <row r="32" spans="1:13" s="127" customFormat="1" ht="14.25">
      <c r="A32" s="124"/>
      <c r="B32" s="123"/>
      <c r="C32" s="124"/>
      <c r="D32" s="128" t="s">
        <v>105</v>
      </c>
      <c r="E32" s="129"/>
      <c r="F32" s="108"/>
      <c r="G32" s="71"/>
      <c r="H32" s="71"/>
      <c r="I32" s="109"/>
      <c r="J32" s="122"/>
      <c r="K32" s="111"/>
      <c r="L32" s="73"/>
      <c r="M32" s="133"/>
    </row>
    <row r="33" spans="1:13" s="113" customFormat="1" ht="30.75" customHeight="1">
      <c r="A33" s="105">
        <v>10</v>
      </c>
      <c r="B33" s="104">
        <v>253</v>
      </c>
      <c r="C33" s="105">
        <v>4</v>
      </c>
      <c r="D33" s="106" t="s">
        <v>127</v>
      </c>
      <c r="E33" s="107">
        <v>200000</v>
      </c>
      <c r="F33" s="108">
        <v>71</v>
      </c>
      <c r="G33" s="71">
        <v>103</v>
      </c>
      <c r="H33" s="71">
        <v>142615</v>
      </c>
      <c r="I33" s="109">
        <f>SUM(F33:H33)</f>
        <v>142789</v>
      </c>
      <c r="J33" s="110">
        <f>IF(ROUND(I33,-3)&gt;E33,E33,ROUND(I33,-3))</f>
        <v>143000</v>
      </c>
      <c r="K33" s="111">
        <f>J33/E33</f>
        <v>0.715</v>
      </c>
      <c r="L33" s="73">
        <v>90000</v>
      </c>
      <c r="M33" s="133">
        <f>(J33/L33)</f>
        <v>1.5888888888888888</v>
      </c>
    </row>
    <row r="34" spans="1:13" s="113" customFormat="1" ht="12" customHeight="1">
      <c r="A34" s="105"/>
      <c r="B34" s="104"/>
      <c r="C34" s="105"/>
      <c r="D34" s="106"/>
      <c r="E34" s="121"/>
      <c r="F34" s="108"/>
      <c r="G34" s="71"/>
      <c r="H34" s="71"/>
      <c r="I34" s="109"/>
      <c r="J34" s="122"/>
      <c r="K34" s="111"/>
      <c r="L34" s="74"/>
      <c r="M34" s="112"/>
    </row>
    <row r="35" spans="1:13" ht="15.75" customHeight="1">
      <c r="A35" s="116"/>
      <c r="B35" s="41"/>
      <c r="C35" s="42"/>
      <c r="D35" s="43" t="s">
        <v>117</v>
      </c>
      <c r="E35" s="44">
        <f aca="true" t="shared" si="0" ref="E35:J35">COUNTA(E9:E34)</f>
        <v>10</v>
      </c>
      <c r="F35" s="44">
        <f t="shared" si="0"/>
        <v>10</v>
      </c>
      <c r="G35" s="44">
        <f t="shared" si="0"/>
        <v>10</v>
      </c>
      <c r="H35" s="75">
        <f t="shared" si="0"/>
        <v>10</v>
      </c>
      <c r="I35" s="44">
        <f t="shared" si="0"/>
        <v>10</v>
      </c>
      <c r="J35" s="44">
        <f t="shared" si="0"/>
        <v>10</v>
      </c>
      <c r="K35" s="44">
        <f>COUNTA(K12:K34)</f>
        <v>10</v>
      </c>
      <c r="L35" s="44">
        <f>COUNTA(L9:L34)</f>
        <v>10</v>
      </c>
      <c r="M35" s="44">
        <f>COUNTA(M12:M34)</f>
        <v>10</v>
      </c>
    </row>
    <row r="36" spans="2:13" s="46" customFormat="1" ht="15" hidden="1">
      <c r="B36" s="45"/>
      <c r="D36" s="49"/>
      <c r="E36" s="47"/>
      <c r="F36" s="47"/>
      <c r="G36" s="47"/>
      <c r="H36" s="69"/>
      <c r="I36" s="32"/>
      <c r="J36" s="52"/>
      <c r="K36" s="48"/>
      <c r="L36" s="45"/>
      <c r="M36" s="55"/>
    </row>
    <row r="37" ht="15" hidden="1"/>
    <row r="38" spans="4:9" ht="15" hidden="1">
      <c r="D38" s="163" t="s">
        <v>111</v>
      </c>
      <c r="E38" s="163"/>
      <c r="F38" s="163"/>
      <c r="G38" s="163"/>
      <c r="H38" s="163"/>
      <c r="I38" s="163"/>
    </row>
    <row r="39" spans="4:13" ht="15" hidden="1">
      <c r="D39" s="61" t="s">
        <v>112</v>
      </c>
      <c r="E39" s="61"/>
      <c r="F39" s="61"/>
      <c r="G39" s="61"/>
      <c r="H39" s="76"/>
      <c r="I39" s="61"/>
      <c r="J39" s="62"/>
      <c r="M39" s="63"/>
    </row>
    <row r="40" spans="4:13" ht="15" hidden="1">
      <c r="D40" s="61"/>
      <c r="E40" s="61"/>
      <c r="F40" s="61"/>
      <c r="G40" s="61"/>
      <c r="H40" s="76"/>
      <c r="I40" s="61"/>
      <c r="J40" s="62"/>
      <c r="M40" s="63"/>
    </row>
    <row r="41" ht="15" hidden="1">
      <c r="D41" s="27" t="s">
        <v>108</v>
      </c>
    </row>
    <row r="42" ht="15" hidden="1">
      <c r="D42" s="4" t="s">
        <v>113</v>
      </c>
    </row>
    <row r="43" ht="15" hidden="1">
      <c r="D43" s="4" t="s">
        <v>107</v>
      </c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</sheetData>
  <sheetProtection/>
  <mergeCells count="18">
    <mergeCell ref="L6:L7"/>
    <mergeCell ref="M6:M7"/>
    <mergeCell ref="D1:K1"/>
    <mergeCell ref="B3:C3"/>
    <mergeCell ref="D3:K3"/>
    <mergeCell ref="D4:L4"/>
    <mergeCell ref="L5:M5"/>
    <mergeCell ref="B6:B7"/>
    <mergeCell ref="C6:C7"/>
    <mergeCell ref="D6:D7"/>
    <mergeCell ref="D38:I38"/>
    <mergeCell ref="D2:K2"/>
    <mergeCell ref="A6:A7"/>
    <mergeCell ref="J6:J7"/>
    <mergeCell ref="K6:K7"/>
    <mergeCell ref="E6:E7"/>
    <mergeCell ref="F6:I6"/>
    <mergeCell ref="A5:D5"/>
  </mergeCells>
  <printOptions/>
  <pageMargins left="0.2" right="0.2" top="0.25" bottom="0.25" header="0.3" footer="0.3"/>
  <pageSetup horizontalDpi="600" verticalDpi="600" orientation="landscape" paperSize="9" scale="90" r:id="rId1"/>
  <headerFooter>
    <oddFooter>&amp;RPHỤ LỤC 2: 10 DVKT TĂNG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2014-11-26T02:52:00Z</cp:lastPrinted>
  <dcterms:created xsi:type="dcterms:W3CDTF">2012-09-20T00:56:51Z</dcterms:created>
  <dcterms:modified xsi:type="dcterms:W3CDTF">2014-11-26T23:40:53Z</dcterms:modified>
  <cp:category/>
  <cp:version/>
  <cp:contentType/>
  <cp:contentStatus/>
</cp:coreProperties>
</file>